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26"/>
  <workbookPr defaultThemeVersion="124226"/>
  <mc:AlternateContent xmlns:mc="http://schemas.openxmlformats.org/markup-compatibility/2006">
    <mc:Choice Requires="x15">
      <x15ac:absPath xmlns:x15ac="http://schemas.microsoft.com/office/spreadsheetml/2010/11/ac" url="https://utrechtatletiek-my.sharepoint.com/personal/penningmeester_utrechtatletiek_nl/Documents/Declaraties/"/>
    </mc:Choice>
  </mc:AlternateContent>
  <xr:revisionPtr revIDLastSave="85" documentId="8_{F67CBB69-05EC-48C4-9A26-2CE9B7296EA4}" xr6:coauthVersionLast="47" xr6:coauthVersionMax="47" xr10:uidLastSave="{B66156A5-C6F4-284D-BB48-1456469A1ADF}"/>
  <bookViews>
    <workbookView xWindow="0" yWindow="500" windowWidth="51200" windowHeight="26880" xr2:uid="{00000000-000D-0000-FFFF-FFFF00000000}"/>
  </bookViews>
  <sheets>
    <sheet name="Voorblad" sheetId="2" r:id="rId1"/>
    <sheet name="Invullen trainingen" sheetId="4" r:id="rId2"/>
    <sheet name="keuzevelden" sheetId="3" r:id="rId3"/>
  </sheets>
  <definedNames>
    <definedName name="_xlnm._FilterDatabase" localSheetId="1" hidden="1">'Invullen trainingen'!$A$5:$C$396</definedName>
    <definedName name="_xlnm.Print_Area" localSheetId="1">'Invullen trainingen'!$A$3:$L$424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A1" i="4"/>
  <c r="A1" i="2"/>
  <c r="B14" i="2"/>
  <c r="O14" i="2" s="1"/>
  <c r="B6" i="4"/>
  <c r="G41" i="2"/>
  <c r="K373" i="4"/>
  <c r="L28" i="2"/>
  <c r="M28" i="2"/>
  <c r="N28" i="2"/>
  <c r="O28" i="2"/>
  <c r="L29" i="2"/>
  <c r="M29" i="2"/>
  <c r="N29" i="2"/>
  <c r="O29" i="2"/>
  <c r="L30" i="2"/>
  <c r="M30" i="2"/>
  <c r="N30" i="2"/>
  <c r="O30" i="2"/>
  <c r="L31" i="2"/>
  <c r="M31" i="2"/>
  <c r="N31" i="2"/>
  <c r="O31" i="2"/>
  <c r="N33" i="2"/>
  <c r="O33" i="2"/>
  <c r="N34" i="2"/>
  <c r="O34" i="2"/>
  <c r="L41" i="2"/>
  <c r="M41" i="2"/>
  <c r="N41" i="2"/>
  <c r="O41" i="2"/>
  <c r="L42" i="2"/>
  <c r="M42" i="2"/>
  <c r="N42" i="2"/>
  <c r="O42" i="2"/>
  <c r="L43" i="2"/>
  <c r="M43" i="2"/>
  <c r="N43" i="2"/>
  <c r="O43" i="2"/>
  <c r="L44" i="2"/>
  <c r="M44" i="2"/>
  <c r="N44" i="2"/>
  <c r="O44" i="2"/>
  <c r="B40" i="2"/>
  <c r="M40" i="2" s="1"/>
  <c r="B39" i="2"/>
  <c r="L39" i="2" s="1"/>
  <c r="B38" i="2"/>
  <c r="M38" i="2" s="1"/>
  <c r="B37" i="2"/>
  <c r="N37" i="2" s="1"/>
  <c r="B36" i="2"/>
  <c r="O36" i="2" s="1"/>
  <c r="B35" i="2"/>
  <c r="N35" i="2" s="1"/>
  <c r="B34" i="2"/>
  <c r="L34" i="2" s="1"/>
  <c r="B33" i="2"/>
  <c r="M33" i="2" s="1"/>
  <c r="B32" i="2"/>
  <c r="L32" i="2" s="1"/>
  <c r="G27" i="2"/>
  <c r="B27" i="2"/>
  <c r="L27" i="2" s="1"/>
  <c r="G26" i="2"/>
  <c r="B26" i="2"/>
  <c r="M26" i="2" s="1"/>
  <c r="G25" i="2"/>
  <c r="B25" i="2"/>
  <c r="L25" i="2" s="1"/>
  <c r="G24" i="2"/>
  <c r="B24" i="2"/>
  <c r="L24" i="2" s="1"/>
  <c r="G23" i="2"/>
  <c r="B23" i="2"/>
  <c r="N23" i="2" s="1"/>
  <c r="G22" i="2"/>
  <c r="B22" i="2"/>
  <c r="M22" i="2" s="1"/>
  <c r="G21" i="2"/>
  <c r="B21" i="2"/>
  <c r="L21" i="2" s="1"/>
  <c r="G20" i="2"/>
  <c r="B20" i="2"/>
  <c r="O20" i="2" s="1"/>
  <c r="B15" i="2"/>
  <c r="L15" i="2" s="1"/>
  <c r="B16" i="2"/>
  <c r="M16" i="2" s="1"/>
  <c r="B17" i="2"/>
  <c r="L17" i="2" s="1"/>
  <c r="B18" i="2"/>
  <c r="O18" i="2" s="1"/>
  <c r="B19" i="2"/>
  <c r="O19" i="2" s="1"/>
  <c r="G19" i="2"/>
  <c r="G18" i="2"/>
  <c r="G17" i="2"/>
  <c r="G16" i="2"/>
  <c r="G14" i="2"/>
  <c r="I400" i="4"/>
  <c r="L26" i="2" l="1"/>
  <c r="N26" i="2"/>
  <c r="O26" i="2"/>
  <c r="O32" i="2"/>
  <c r="N32" i="2"/>
  <c r="M36" i="2"/>
  <c r="N36" i="2"/>
  <c r="M35" i="2"/>
  <c r="L33" i="2"/>
  <c r="L35" i="2"/>
  <c r="M20" i="2"/>
  <c r="M19" i="2"/>
  <c r="M34" i="2"/>
  <c r="O25" i="2"/>
  <c r="N20" i="2"/>
  <c r="M18" i="2"/>
  <c r="L18" i="2"/>
  <c r="O17" i="2"/>
  <c r="N17" i="2"/>
  <c r="N19" i="2"/>
  <c r="M17" i="2"/>
  <c r="N18" i="2"/>
  <c r="O40" i="2"/>
  <c r="O16" i="2"/>
  <c r="L19" i="2"/>
  <c r="O27" i="2"/>
  <c r="L40" i="2"/>
  <c r="L16" i="2"/>
  <c r="N39" i="2"/>
  <c r="M39" i="2"/>
  <c r="L36" i="2"/>
  <c r="O35" i="2"/>
  <c r="M27" i="2"/>
  <c r="N40" i="2"/>
  <c r="N16" i="2"/>
  <c r="O39" i="2"/>
  <c r="N27" i="2"/>
  <c r="L20" i="2"/>
  <c r="O21" i="2"/>
  <c r="N21" i="2"/>
  <c r="N25" i="2"/>
  <c r="M25" i="2"/>
  <c r="M23" i="2"/>
  <c r="L23" i="2"/>
  <c r="L38" i="2"/>
  <c r="O37" i="2"/>
  <c r="N14" i="2"/>
  <c r="M37" i="2"/>
  <c r="M21" i="2"/>
  <c r="N24" i="2"/>
  <c r="M32" i="2"/>
  <c r="O23" i="2"/>
  <c r="O38" i="2"/>
  <c r="O22" i="2"/>
  <c r="N38" i="2"/>
  <c r="N22" i="2"/>
  <c r="L22" i="2"/>
  <c r="L14" i="2"/>
  <c r="M14" i="2"/>
  <c r="L37" i="2"/>
  <c r="O24" i="2"/>
  <c r="M24" i="2"/>
  <c r="O15" i="2"/>
  <c r="N15" i="2"/>
  <c r="M15" i="2"/>
  <c r="G28" i="2"/>
  <c r="C6" i="4"/>
  <c r="L45" i="2" l="1"/>
  <c r="O45" i="2"/>
  <c r="K392" i="4" s="1"/>
  <c r="M45" i="2"/>
  <c r="K380" i="4" s="1"/>
  <c r="N45" i="2"/>
  <c r="K386" i="4" s="1"/>
  <c r="A39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G6" i="4" l="1"/>
  <c r="B7" i="4"/>
  <c r="A6" i="4"/>
  <c r="K6" i="4"/>
  <c r="E6" i="4"/>
  <c r="D6" i="4"/>
  <c r="D7" i="4" l="1"/>
  <c r="C7" i="4"/>
  <c r="G7" i="4" s="1"/>
  <c r="N6" i="4"/>
  <c r="M6" i="4"/>
  <c r="A7" i="4"/>
  <c r="B8" i="4"/>
  <c r="C8" i="4" s="1"/>
  <c r="E7" i="4"/>
  <c r="N7" i="4" l="1"/>
  <c r="M7" i="4"/>
  <c r="B9" i="4"/>
  <c r="C9" i="4" s="1"/>
  <c r="G8" i="4"/>
  <c r="D8" i="4"/>
  <c r="E8" i="4"/>
  <c r="A8" i="4"/>
  <c r="N8" i="4" l="1"/>
  <c r="M8" i="4"/>
  <c r="B10" i="4"/>
  <c r="C10" i="4" s="1"/>
  <c r="G9" i="4"/>
  <c r="D9" i="4"/>
  <c r="A9" i="4"/>
  <c r="E9" i="4"/>
  <c r="N9" i="4" l="1"/>
  <c r="M9" i="4"/>
  <c r="B11" i="4"/>
  <c r="C11" i="4" s="1"/>
  <c r="G10" i="4"/>
  <c r="D10" i="4"/>
  <c r="E10" i="4"/>
  <c r="A10" i="4"/>
  <c r="N10" i="4" l="1"/>
  <c r="M10" i="4"/>
  <c r="B12" i="4"/>
  <c r="C12" i="4" s="1"/>
  <c r="G11" i="4"/>
  <c r="D11" i="4"/>
  <c r="A11" i="4"/>
  <c r="E11" i="4"/>
  <c r="N11" i="4" l="1"/>
  <c r="M11" i="4"/>
  <c r="G12" i="4"/>
  <c r="E12" i="4"/>
  <c r="A12" i="4"/>
  <c r="D12" i="4"/>
  <c r="B13" i="4"/>
  <c r="C13" i="4" s="1"/>
  <c r="N12" i="4" l="1"/>
  <c r="M12" i="4"/>
  <c r="G13" i="4"/>
  <c r="B14" i="4"/>
  <c r="C14" i="4" s="1"/>
  <c r="E13" i="4"/>
  <c r="A13" i="4"/>
  <c r="D13" i="4"/>
  <c r="N13" i="4" l="1"/>
  <c r="M13" i="4"/>
  <c r="G14" i="4"/>
  <c r="B15" i="4"/>
  <c r="C15" i="4" s="1"/>
  <c r="A14" i="4"/>
  <c r="E14" i="4"/>
  <c r="D14" i="4"/>
  <c r="N14" i="4" l="1"/>
  <c r="M14" i="4"/>
  <c r="G15" i="4"/>
  <c r="A15" i="4"/>
  <c r="B16" i="4"/>
  <c r="C16" i="4" s="1"/>
  <c r="D15" i="4"/>
  <c r="E15" i="4"/>
  <c r="N15" i="4" l="1"/>
  <c r="M15" i="4"/>
  <c r="G16" i="4"/>
  <c r="D16" i="4"/>
  <c r="E16" i="4"/>
  <c r="A16" i="4"/>
  <c r="B17" i="4"/>
  <c r="C17" i="4" s="1"/>
  <c r="N16" i="4" l="1"/>
  <c r="M16" i="4"/>
  <c r="G17" i="4"/>
  <c r="B18" i="4"/>
  <c r="C18" i="4" s="1"/>
  <c r="E17" i="4"/>
  <c r="A17" i="4"/>
  <c r="D17" i="4"/>
  <c r="N17" i="4" l="1"/>
  <c r="M17" i="4"/>
  <c r="G18" i="4"/>
  <c r="B19" i="4"/>
  <c r="C19" i="4" s="1"/>
  <c r="D18" i="4"/>
  <c r="E18" i="4"/>
  <c r="A18" i="4"/>
  <c r="N18" i="4" l="1"/>
  <c r="M18" i="4"/>
  <c r="G19" i="4"/>
  <c r="B20" i="4"/>
  <c r="C20" i="4" s="1"/>
  <c r="D19" i="4"/>
  <c r="E19" i="4"/>
  <c r="A19" i="4"/>
  <c r="N19" i="4" l="1"/>
  <c r="M19" i="4"/>
  <c r="G20" i="4"/>
  <c r="B21" i="4"/>
  <c r="C21" i="4" s="1"/>
  <c r="D20" i="4"/>
  <c r="A20" i="4"/>
  <c r="E20" i="4"/>
  <c r="N20" i="4" l="1"/>
  <c r="M20" i="4"/>
  <c r="G21" i="4"/>
  <c r="B22" i="4"/>
  <c r="C22" i="4" s="1"/>
  <c r="D21" i="4"/>
  <c r="E21" i="4"/>
  <c r="A21" i="4"/>
  <c r="N21" i="4" l="1"/>
  <c r="M21" i="4"/>
  <c r="G22" i="4"/>
  <c r="B23" i="4"/>
  <c r="C23" i="4" s="1"/>
  <c r="E22" i="4"/>
  <c r="A22" i="4"/>
  <c r="D22" i="4"/>
  <c r="N22" i="4" l="1"/>
  <c r="M22" i="4"/>
  <c r="G23" i="4"/>
  <c r="A23" i="4"/>
  <c r="D23" i="4"/>
  <c r="E23" i="4"/>
  <c r="B24" i="4"/>
  <c r="C24" i="4" s="1"/>
  <c r="N23" i="4" l="1"/>
  <c r="M23" i="4"/>
  <c r="G24" i="4"/>
  <c r="B25" i="4"/>
  <c r="C25" i="4" s="1"/>
  <c r="A24" i="4"/>
  <c r="D24" i="4"/>
  <c r="E24" i="4"/>
  <c r="N24" i="4" l="1"/>
  <c r="M24" i="4"/>
  <c r="G25" i="4"/>
  <c r="D25" i="4"/>
  <c r="B26" i="4"/>
  <c r="C26" i="4" s="1"/>
  <c r="E25" i="4"/>
  <c r="A25" i="4"/>
  <c r="N25" i="4" l="1"/>
  <c r="M25" i="4"/>
  <c r="G26" i="4"/>
  <c r="B27" i="4"/>
  <c r="C27" i="4" s="1"/>
  <c r="E26" i="4"/>
  <c r="A26" i="4"/>
  <c r="D26" i="4"/>
  <c r="N26" i="4" l="1"/>
  <c r="M26" i="4"/>
  <c r="G27" i="4"/>
  <c r="B28" i="4"/>
  <c r="C28" i="4" s="1"/>
  <c r="D27" i="4"/>
  <c r="E27" i="4"/>
  <c r="A27" i="4"/>
  <c r="N27" i="4" l="1"/>
  <c r="M27" i="4"/>
  <c r="G28" i="4"/>
  <c r="A28" i="4"/>
  <c r="B29" i="4"/>
  <c r="C29" i="4" s="1"/>
  <c r="D28" i="4"/>
  <c r="E28" i="4"/>
  <c r="N28" i="4" l="1"/>
  <c r="M28" i="4"/>
  <c r="G29" i="4"/>
  <c r="E29" i="4"/>
  <c r="B30" i="4"/>
  <c r="C30" i="4" s="1"/>
  <c r="A29" i="4"/>
  <c r="D29" i="4"/>
  <c r="N29" i="4" l="1"/>
  <c r="M29" i="4"/>
  <c r="G30" i="4"/>
  <c r="B31" i="4"/>
  <c r="C31" i="4" s="1"/>
  <c r="D30" i="4"/>
  <c r="A30" i="4"/>
  <c r="E30" i="4"/>
  <c r="N30" i="4" l="1"/>
  <c r="M30" i="4"/>
  <c r="G31" i="4"/>
  <c r="A31" i="4"/>
  <c r="B32" i="4"/>
  <c r="C32" i="4" s="1"/>
  <c r="D31" i="4"/>
  <c r="E31" i="4"/>
  <c r="N31" i="4" l="1"/>
  <c r="M31" i="4"/>
  <c r="G32" i="4"/>
  <c r="A32" i="4"/>
  <c r="B33" i="4"/>
  <c r="C33" i="4" s="1"/>
  <c r="D32" i="4"/>
  <c r="E32" i="4"/>
  <c r="N32" i="4" l="1"/>
  <c r="M32" i="4"/>
  <c r="G33" i="4"/>
  <c r="D33" i="4"/>
  <c r="B34" i="4"/>
  <c r="C34" i="4" s="1"/>
  <c r="E33" i="4"/>
  <c r="A33" i="4"/>
  <c r="N33" i="4" l="1"/>
  <c r="M33" i="4"/>
  <c r="G34" i="4"/>
  <c r="B35" i="4"/>
  <c r="C35" i="4" s="1"/>
  <c r="A34" i="4"/>
  <c r="D34" i="4"/>
  <c r="E34" i="4"/>
  <c r="N34" i="4" l="1"/>
  <c r="M34" i="4"/>
  <c r="G35" i="4"/>
  <c r="B36" i="4"/>
  <c r="C36" i="4" s="1"/>
  <c r="A35" i="4"/>
  <c r="D35" i="4"/>
  <c r="E35" i="4"/>
  <c r="N35" i="4" l="1"/>
  <c r="M35" i="4"/>
  <c r="G36" i="4"/>
  <c r="A36" i="4"/>
  <c r="B37" i="4"/>
  <c r="C37" i="4" s="1"/>
  <c r="D36" i="4"/>
  <c r="E36" i="4"/>
  <c r="N36" i="4" l="1"/>
  <c r="M36" i="4"/>
  <c r="G37" i="4"/>
  <c r="B38" i="4"/>
  <c r="C38" i="4" s="1"/>
  <c r="A37" i="4"/>
  <c r="D37" i="4"/>
  <c r="E37" i="4"/>
  <c r="N37" i="4" l="1"/>
  <c r="M37" i="4"/>
  <c r="G38" i="4"/>
  <c r="B39" i="4"/>
  <c r="C39" i="4" s="1"/>
  <c r="D38" i="4"/>
  <c r="A38" i="4"/>
  <c r="E38" i="4"/>
  <c r="N38" i="4" l="1"/>
  <c r="M38" i="4"/>
  <c r="G39" i="4"/>
  <c r="E39" i="4"/>
  <c r="A39" i="4"/>
  <c r="B40" i="4"/>
  <c r="C40" i="4" s="1"/>
  <c r="D39" i="4"/>
  <c r="N39" i="4" l="1"/>
  <c r="M39" i="4"/>
  <c r="G40" i="4"/>
  <c r="D40" i="4"/>
  <c r="B41" i="4"/>
  <c r="C41" i="4" s="1"/>
  <c r="A40" i="4"/>
  <c r="E40" i="4"/>
  <c r="N40" i="4" l="1"/>
  <c r="M40" i="4"/>
  <c r="G41" i="4"/>
  <c r="A41" i="4"/>
  <c r="B42" i="4"/>
  <c r="C42" i="4" s="1"/>
  <c r="D41" i="4"/>
  <c r="E41" i="4"/>
  <c r="N41" i="4" l="1"/>
  <c r="M41" i="4"/>
  <c r="G42" i="4"/>
  <c r="D42" i="4"/>
  <c r="B43" i="4"/>
  <c r="C43" i="4" s="1"/>
  <c r="E42" i="4"/>
  <c r="A42" i="4"/>
  <c r="N42" i="4" l="1"/>
  <c r="M42" i="4"/>
  <c r="G43" i="4"/>
  <c r="D43" i="4"/>
  <c r="B44" i="4"/>
  <c r="C44" i="4" s="1"/>
  <c r="A43" i="4"/>
  <c r="E43" i="4"/>
  <c r="N43" i="4" l="1"/>
  <c r="M43" i="4"/>
  <c r="G44" i="4"/>
  <c r="E44" i="4"/>
  <c r="B45" i="4"/>
  <c r="C45" i="4" s="1"/>
  <c r="D44" i="4"/>
  <c r="A44" i="4"/>
  <c r="N44" i="4" l="1"/>
  <c r="M44" i="4"/>
  <c r="G45" i="4"/>
  <c r="E45" i="4"/>
  <c r="D45" i="4"/>
  <c r="B46" i="4"/>
  <c r="C46" i="4" s="1"/>
  <c r="A45" i="4"/>
  <c r="N45" i="4" l="1"/>
  <c r="M45" i="4"/>
  <c r="G46" i="4"/>
  <c r="B47" i="4"/>
  <c r="C47" i="4" s="1"/>
  <c r="D46" i="4"/>
  <c r="A46" i="4"/>
  <c r="E46" i="4"/>
  <c r="N46" i="4" l="1"/>
  <c r="M46" i="4"/>
  <c r="G47" i="4"/>
  <c r="E47" i="4"/>
  <c r="A47" i="4"/>
  <c r="D47" i="4"/>
  <c r="B48" i="4"/>
  <c r="C48" i="4" s="1"/>
  <c r="N47" i="4" l="1"/>
  <c r="M47" i="4"/>
  <c r="G48" i="4"/>
  <c r="E48" i="4"/>
  <c r="D48" i="4"/>
  <c r="A48" i="4"/>
  <c r="B49" i="4"/>
  <c r="C49" i="4" s="1"/>
  <c r="N48" i="4" l="1"/>
  <c r="M48" i="4"/>
  <c r="G49" i="4"/>
  <c r="B50" i="4"/>
  <c r="C50" i="4" s="1"/>
  <c r="E49" i="4"/>
  <c r="D49" i="4"/>
  <c r="A49" i="4"/>
  <c r="N49" i="4" l="1"/>
  <c r="M49" i="4"/>
  <c r="G50" i="4"/>
  <c r="B51" i="4"/>
  <c r="C51" i="4" s="1"/>
  <c r="E50" i="4"/>
  <c r="A50" i="4"/>
  <c r="D50" i="4"/>
  <c r="N50" i="4" l="1"/>
  <c r="M50" i="4"/>
  <c r="G51" i="4"/>
  <c r="B52" i="4"/>
  <c r="C52" i="4" s="1"/>
  <c r="E51" i="4"/>
  <c r="D51" i="4"/>
  <c r="A51" i="4"/>
  <c r="N51" i="4" l="1"/>
  <c r="M51" i="4"/>
  <c r="G52" i="4"/>
  <c r="B53" i="4"/>
  <c r="C53" i="4" s="1"/>
  <c r="D52" i="4"/>
  <c r="A52" i="4"/>
  <c r="E52" i="4"/>
  <c r="N52" i="4" l="1"/>
  <c r="M52" i="4"/>
  <c r="G53" i="4"/>
  <c r="E53" i="4"/>
  <c r="A53" i="4"/>
  <c r="D53" i="4"/>
  <c r="B54" i="4"/>
  <c r="C54" i="4" s="1"/>
  <c r="N53" i="4" l="1"/>
  <c r="M53" i="4"/>
  <c r="G54" i="4"/>
  <c r="B55" i="4"/>
  <c r="C55" i="4" s="1"/>
  <c r="D54" i="4"/>
  <c r="E54" i="4"/>
  <c r="A54" i="4"/>
  <c r="N54" i="4" l="1"/>
  <c r="M54" i="4"/>
  <c r="G55" i="4"/>
  <c r="E55" i="4"/>
  <c r="B56" i="4"/>
  <c r="C56" i="4" s="1"/>
  <c r="D55" i="4"/>
  <c r="A55" i="4"/>
  <c r="N55" i="4" l="1"/>
  <c r="M55" i="4"/>
  <c r="G56" i="4"/>
  <c r="D56" i="4"/>
  <c r="A56" i="4"/>
  <c r="B57" i="4"/>
  <c r="C57" i="4" s="1"/>
  <c r="E56" i="4"/>
  <c r="N56" i="4" l="1"/>
  <c r="M56" i="4"/>
  <c r="G57" i="4"/>
  <c r="A57" i="4"/>
  <c r="E57" i="4"/>
  <c r="B58" i="4"/>
  <c r="C58" i="4" s="1"/>
  <c r="D57" i="4"/>
  <c r="N57" i="4" l="1"/>
  <c r="M57" i="4"/>
  <c r="G58" i="4"/>
  <c r="A58" i="4"/>
  <c r="E58" i="4"/>
  <c r="B59" i="4"/>
  <c r="C59" i="4" s="1"/>
  <c r="D58" i="4"/>
  <c r="N58" i="4" l="1"/>
  <c r="M58" i="4"/>
  <c r="G59" i="4"/>
  <c r="B60" i="4"/>
  <c r="C60" i="4" s="1"/>
  <c r="E59" i="4"/>
  <c r="A59" i="4"/>
  <c r="D59" i="4"/>
  <c r="N59" i="4" l="1"/>
  <c r="M59" i="4"/>
  <c r="G60" i="4"/>
  <c r="D60" i="4"/>
  <c r="A60" i="4"/>
  <c r="B61" i="4"/>
  <c r="C61" i="4" s="1"/>
  <c r="E60" i="4"/>
  <c r="N60" i="4" l="1"/>
  <c r="M60" i="4"/>
  <c r="G61" i="4"/>
  <c r="B62" i="4"/>
  <c r="C62" i="4" s="1"/>
  <c r="A61" i="4"/>
  <c r="D61" i="4"/>
  <c r="E61" i="4"/>
  <c r="N61" i="4" l="1"/>
  <c r="M61" i="4"/>
  <c r="G62" i="4"/>
  <c r="B63" i="4"/>
  <c r="C63" i="4" s="1"/>
  <c r="E62" i="4"/>
  <c r="A62" i="4"/>
  <c r="D62" i="4"/>
  <c r="N62" i="4" l="1"/>
  <c r="M62" i="4"/>
  <c r="G63" i="4"/>
  <c r="A63" i="4"/>
  <c r="B64" i="4"/>
  <c r="C64" i="4" s="1"/>
  <c r="D63" i="4"/>
  <c r="E63" i="4"/>
  <c r="N63" i="4" l="1"/>
  <c r="M63" i="4"/>
  <c r="G64" i="4"/>
  <c r="B65" i="4"/>
  <c r="C65" i="4" s="1"/>
  <c r="A64" i="4"/>
  <c r="E64" i="4"/>
  <c r="D64" i="4"/>
  <c r="N64" i="4" l="1"/>
  <c r="M64" i="4"/>
  <c r="G65" i="4"/>
  <c r="B66" i="4"/>
  <c r="C66" i="4" s="1"/>
  <c r="D65" i="4"/>
  <c r="E65" i="4"/>
  <c r="A65" i="4"/>
  <c r="N65" i="4" l="1"/>
  <c r="M65" i="4"/>
  <c r="G66" i="4"/>
  <c r="A66" i="4"/>
  <c r="E66" i="4"/>
  <c r="B67" i="4"/>
  <c r="C67" i="4" s="1"/>
  <c r="D66" i="4"/>
  <c r="N66" i="4" l="1"/>
  <c r="M66" i="4"/>
  <c r="G67" i="4"/>
  <c r="E67" i="4"/>
  <c r="B68" i="4"/>
  <c r="C68" i="4" s="1"/>
  <c r="A67" i="4"/>
  <c r="D67" i="4"/>
  <c r="N67" i="4" l="1"/>
  <c r="M67" i="4"/>
  <c r="G68" i="4"/>
  <c r="E68" i="4"/>
  <c r="A68" i="4"/>
  <c r="B69" i="4"/>
  <c r="C69" i="4" s="1"/>
  <c r="D68" i="4"/>
  <c r="N68" i="4" l="1"/>
  <c r="M68" i="4"/>
  <c r="G69" i="4"/>
  <c r="B70" i="4"/>
  <c r="C70" i="4" s="1"/>
  <c r="A69" i="4"/>
  <c r="D69" i="4"/>
  <c r="E69" i="4"/>
  <c r="N69" i="4" l="1"/>
  <c r="M69" i="4"/>
  <c r="G70" i="4"/>
  <c r="A70" i="4"/>
  <c r="E70" i="4"/>
  <c r="D70" i="4"/>
  <c r="B71" i="4"/>
  <c r="C71" i="4" s="1"/>
  <c r="N70" i="4" l="1"/>
  <c r="M70" i="4"/>
  <c r="G71" i="4"/>
  <c r="B72" i="4"/>
  <c r="C72" i="4" s="1"/>
  <c r="A71" i="4"/>
  <c r="D71" i="4"/>
  <c r="E71" i="4"/>
  <c r="N71" i="4" l="1"/>
  <c r="M71" i="4"/>
  <c r="G72" i="4"/>
  <c r="A72" i="4"/>
  <c r="B73" i="4"/>
  <c r="C73" i="4" s="1"/>
  <c r="D72" i="4"/>
  <c r="E72" i="4"/>
  <c r="N72" i="4" l="1"/>
  <c r="M72" i="4"/>
  <c r="G73" i="4"/>
  <c r="D73" i="4"/>
  <c r="B74" i="4"/>
  <c r="C74" i="4" s="1"/>
  <c r="E73" i="4"/>
  <c r="A73" i="4"/>
  <c r="N73" i="4" l="1"/>
  <c r="M73" i="4"/>
  <c r="G74" i="4"/>
  <c r="E74" i="4"/>
  <c r="B75" i="4"/>
  <c r="C75" i="4" s="1"/>
  <c r="D74" i="4"/>
  <c r="A74" i="4"/>
  <c r="N74" i="4" l="1"/>
  <c r="M74" i="4"/>
  <c r="G75" i="4"/>
  <c r="B76" i="4"/>
  <c r="C76" i="4" s="1"/>
  <c r="A75" i="4"/>
  <c r="E75" i="4"/>
  <c r="D75" i="4"/>
  <c r="N75" i="4" l="1"/>
  <c r="M75" i="4"/>
  <c r="G76" i="4"/>
  <c r="D76" i="4"/>
  <c r="B77" i="4"/>
  <c r="C77" i="4" s="1"/>
  <c r="E76" i="4"/>
  <c r="A76" i="4"/>
  <c r="N76" i="4" l="1"/>
  <c r="M76" i="4"/>
  <c r="G77" i="4"/>
  <c r="B78" i="4"/>
  <c r="C78" i="4" s="1"/>
  <c r="D77" i="4"/>
  <c r="E77" i="4"/>
  <c r="A77" i="4"/>
  <c r="N77" i="4" l="1"/>
  <c r="M77" i="4"/>
  <c r="G78" i="4"/>
  <c r="B79" i="4"/>
  <c r="C79" i="4" s="1"/>
  <c r="D78" i="4"/>
  <c r="A78" i="4"/>
  <c r="E78" i="4"/>
  <c r="N78" i="4" l="1"/>
  <c r="M78" i="4"/>
  <c r="G79" i="4"/>
  <c r="B80" i="4"/>
  <c r="C80" i="4" s="1"/>
  <c r="E79" i="4"/>
  <c r="D79" i="4"/>
  <c r="A79" i="4"/>
  <c r="N79" i="4" l="1"/>
  <c r="M79" i="4"/>
  <c r="G80" i="4"/>
  <c r="B81" i="4"/>
  <c r="C81" i="4" s="1"/>
  <c r="A80" i="4"/>
  <c r="D80" i="4"/>
  <c r="E80" i="4"/>
  <c r="N80" i="4" l="1"/>
  <c r="M80" i="4"/>
  <c r="G81" i="4"/>
  <c r="B82" i="4"/>
  <c r="C82" i="4" s="1"/>
  <c r="A81" i="4"/>
  <c r="D81" i="4"/>
  <c r="E81" i="4"/>
  <c r="N81" i="4" l="1"/>
  <c r="M81" i="4"/>
  <c r="G82" i="4"/>
  <c r="D82" i="4"/>
  <c r="A82" i="4"/>
  <c r="B83" i="4"/>
  <c r="C83" i="4" s="1"/>
  <c r="E82" i="4"/>
  <c r="N82" i="4" l="1"/>
  <c r="M82" i="4"/>
  <c r="G83" i="4"/>
  <c r="B84" i="4"/>
  <c r="C84" i="4" s="1"/>
  <c r="A83" i="4"/>
  <c r="E83" i="4"/>
  <c r="D83" i="4"/>
  <c r="N83" i="4" l="1"/>
  <c r="M83" i="4"/>
  <c r="G84" i="4"/>
  <c r="B85" i="4"/>
  <c r="C85" i="4" s="1"/>
  <c r="E84" i="4"/>
  <c r="D84" i="4"/>
  <c r="A84" i="4"/>
  <c r="N84" i="4" l="1"/>
  <c r="M84" i="4"/>
  <c r="G85" i="4"/>
  <c r="B86" i="4"/>
  <c r="C86" i="4" s="1"/>
  <c r="D85" i="4"/>
  <c r="A85" i="4"/>
  <c r="E85" i="4"/>
  <c r="N85" i="4" l="1"/>
  <c r="M85" i="4"/>
  <c r="G86" i="4"/>
  <c r="B87" i="4"/>
  <c r="C87" i="4" s="1"/>
  <c r="E86" i="4"/>
  <c r="D86" i="4"/>
  <c r="A86" i="4"/>
  <c r="N86" i="4" l="1"/>
  <c r="M86" i="4"/>
  <c r="G87" i="4"/>
  <c r="A87" i="4"/>
  <c r="B88" i="4"/>
  <c r="C88" i="4" s="1"/>
  <c r="D87" i="4"/>
  <c r="E87" i="4"/>
  <c r="N87" i="4" l="1"/>
  <c r="M87" i="4"/>
  <c r="G88" i="4"/>
  <c r="B89" i="4"/>
  <c r="C89" i="4" s="1"/>
  <c r="A88" i="4"/>
  <c r="E88" i="4"/>
  <c r="D88" i="4"/>
  <c r="N88" i="4" l="1"/>
  <c r="M88" i="4"/>
  <c r="G89" i="4"/>
  <c r="B90" i="4"/>
  <c r="C90" i="4" s="1"/>
  <c r="A89" i="4"/>
  <c r="E89" i="4"/>
  <c r="D89" i="4"/>
  <c r="N89" i="4" l="1"/>
  <c r="M89" i="4"/>
  <c r="G90" i="4"/>
  <c r="D90" i="4"/>
  <c r="B91" i="4"/>
  <c r="C91" i="4" s="1"/>
  <c r="A90" i="4"/>
  <c r="E90" i="4"/>
  <c r="N90" i="4" l="1"/>
  <c r="M90" i="4"/>
  <c r="G91" i="4"/>
  <c r="B92" i="4"/>
  <c r="C92" i="4" s="1"/>
  <c r="A91" i="4"/>
  <c r="D91" i="4"/>
  <c r="E91" i="4"/>
  <c r="N91" i="4" l="1"/>
  <c r="M91" i="4"/>
  <c r="G92" i="4"/>
  <c r="B93" i="4"/>
  <c r="C93" i="4" s="1"/>
  <c r="A92" i="4"/>
  <c r="E92" i="4"/>
  <c r="D92" i="4"/>
  <c r="N92" i="4" l="1"/>
  <c r="M92" i="4"/>
  <c r="G93" i="4"/>
  <c r="B94" i="4"/>
  <c r="C94" i="4" s="1"/>
  <c r="E93" i="4"/>
  <c r="A93" i="4"/>
  <c r="D93" i="4"/>
  <c r="N93" i="4" l="1"/>
  <c r="M93" i="4"/>
  <c r="G94" i="4"/>
  <c r="B95" i="4"/>
  <c r="C95" i="4" s="1"/>
  <c r="D94" i="4"/>
  <c r="A94" i="4"/>
  <c r="E94" i="4"/>
  <c r="M94" i="4" l="1"/>
  <c r="O94" i="4"/>
  <c r="N94" i="4"/>
  <c r="P94" i="4"/>
  <c r="G95" i="4"/>
  <c r="D95" i="4"/>
  <c r="B96" i="4"/>
  <c r="C96" i="4" s="1"/>
  <c r="E95" i="4"/>
  <c r="A95" i="4"/>
  <c r="O95" i="4" s="1"/>
  <c r="P95" i="4" l="1"/>
  <c r="M95" i="4"/>
  <c r="N95" i="4"/>
  <c r="G96" i="4"/>
  <c r="B97" i="4"/>
  <c r="C97" i="4" s="1"/>
  <c r="E96" i="4"/>
  <c r="A96" i="4"/>
  <c r="D96" i="4"/>
  <c r="M96" i="4" l="1"/>
  <c r="M400" i="4" s="1"/>
  <c r="J373" i="4" s="1"/>
  <c r="O96" i="4"/>
  <c r="P96" i="4"/>
  <c r="N96" i="4"/>
  <c r="G97" i="4"/>
  <c r="B98" i="4"/>
  <c r="C98" i="4" s="1"/>
  <c r="E97" i="4"/>
  <c r="A97" i="4"/>
  <c r="O97" i="4" s="1"/>
  <c r="D97" i="4"/>
  <c r="N97" i="4" l="1"/>
  <c r="N400" i="4" s="1"/>
  <c r="P97" i="4"/>
  <c r="G98" i="4"/>
  <c r="D98" i="4"/>
  <c r="B99" i="4"/>
  <c r="C99" i="4" s="1"/>
  <c r="E98" i="4"/>
  <c r="A98" i="4"/>
  <c r="K374" i="4" l="1"/>
  <c r="K377" i="4" s="1"/>
  <c r="P98" i="4"/>
  <c r="O98" i="4"/>
  <c r="G99" i="4"/>
  <c r="B100" i="4"/>
  <c r="C100" i="4" s="1"/>
  <c r="D99" i="4"/>
  <c r="E99" i="4"/>
  <c r="A99" i="4"/>
  <c r="P99" i="4" l="1"/>
  <c r="O99" i="4"/>
  <c r="G100" i="4"/>
  <c r="B101" i="4"/>
  <c r="C101" i="4" s="1"/>
  <c r="E100" i="4"/>
  <c r="A100" i="4"/>
  <c r="D100" i="4"/>
  <c r="P100" i="4" l="1"/>
  <c r="O100" i="4"/>
  <c r="G101" i="4"/>
  <c r="B102" i="4"/>
  <c r="C102" i="4" s="1"/>
  <c r="A101" i="4"/>
  <c r="E101" i="4"/>
  <c r="D101" i="4"/>
  <c r="P101" i="4" l="1"/>
  <c r="O101" i="4"/>
  <c r="G102" i="4"/>
  <c r="B103" i="4"/>
  <c r="C103" i="4" s="1"/>
  <c r="E102" i="4"/>
  <c r="D102" i="4"/>
  <c r="A102" i="4"/>
  <c r="P102" i="4" l="1"/>
  <c r="O102" i="4"/>
  <c r="G103" i="4"/>
  <c r="A103" i="4"/>
  <c r="E103" i="4"/>
  <c r="B104" i="4"/>
  <c r="C104" i="4" s="1"/>
  <c r="D103" i="4"/>
  <c r="P103" i="4" l="1"/>
  <c r="O103" i="4"/>
  <c r="G104" i="4"/>
  <c r="E104" i="4"/>
  <c r="D104" i="4"/>
  <c r="B105" i="4"/>
  <c r="C105" i="4" s="1"/>
  <c r="A104" i="4"/>
  <c r="P104" i="4" l="1"/>
  <c r="O104" i="4"/>
  <c r="G105" i="4"/>
  <c r="B106" i="4"/>
  <c r="C106" i="4" s="1"/>
  <c r="D105" i="4"/>
  <c r="A105" i="4"/>
  <c r="E105" i="4"/>
  <c r="P105" i="4" l="1"/>
  <c r="O105" i="4"/>
  <c r="G106" i="4"/>
  <c r="B107" i="4"/>
  <c r="C107" i="4" s="1"/>
  <c r="E106" i="4"/>
  <c r="A106" i="4"/>
  <c r="D106" i="4"/>
  <c r="P106" i="4" l="1"/>
  <c r="O106" i="4"/>
  <c r="G107" i="4"/>
  <c r="B108" i="4"/>
  <c r="C108" i="4" s="1"/>
  <c r="D107" i="4"/>
  <c r="A107" i="4"/>
  <c r="E107" i="4"/>
  <c r="P107" i="4" l="1"/>
  <c r="O107" i="4"/>
  <c r="G108" i="4"/>
  <c r="B109" i="4"/>
  <c r="C109" i="4" s="1"/>
  <c r="D108" i="4"/>
  <c r="E108" i="4"/>
  <c r="A108" i="4"/>
  <c r="P108" i="4" l="1"/>
  <c r="O108" i="4"/>
  <c r="G109" i="4"/>
  <c r="B110" i="4"/>
  <c r="C110" i="4" s="1"/>
  <c r="D109" i="4"/>
  <c r="E109" i="4"/>
  <c r="A109" i="4"/>
  <c r="P109" i="4" l="1"/>
  <c r="O109" i="4"/>
  <c r="G110" i="4"/>
  <c r="B111" i="4"/>
  <c r="C111" i="4" s="1"/>
  <c r="D110" i="4"/>
  <c r="E110" i="4"/>
  <c r="A110" i="4"/>
  <c r="P110" i="4" l="1"/>
  <c r="O110" i="4"/>
  <c r="G111" i="4"/>
  <c r="B112" i="4"/>
  <c r="C112" i="4" s="1"/>
  <c r="A111" i="4"/>
  <c r="D111" i="4"/>
  <c r="E111" i="4"/>
  <c r="P111" i="4" l="1"/>
  <c r="O111" i="4"/>
  <c r="G112" i="4"/>
  <c r="B113" i="4"/>
  <c r="C113" i="4" s="1"/>
  <c r="E112" i="4"/>
  <c r="D112" i="4"/>
  <c r="A112" i="4"/>
  <c r="P112" i="4" l="1"/>
  <c r="O112" i="4"/>
  <c r="G113" i="4"/>
  <c r="B114" i="4"/>
  <c r="C114" i="4" s="1"/>
  <c r="D113" i="4"/>
  <c r="E113" i="4"/>
  <c r="A113" i="4"/>
  <c r="P113" i="4" l="1"/>
  <c r="O113" i="4"/>
  <c r="G114" i="4"/>
  <c r="B115" i="4"/>
  <c r="C115" i="4" s="1"/>
  <c r="D114" i="4"/>
  <c r="E114" i="4"/>
  <c r="A114" i="4"/>
  <c r="P114" i="4" l="1"/>
  <c r="O114" i="4"/>
  <c r="G115" i="4"/>
  <c r="E115" i="4"/>
  <c r="A115" i="4"/>
  <c r="B116" i="4"/>
  <c r="C116" i="4" s="1"/>
  <c r="D115" i="4"/>
  <c r="P115" i="4" l="1"/>
  <c r="O115" i="4"/>
  <c r="G116" i="4"/>
  <c r="E116" i="4"/>
  <c r="A116" i="4"/>
  <c r="D116" i="4"/>
  <c r="B117" i="4"/>
  <c r="C117" i="4" s="1"/>
  <c r="P116" i="4" l="1"/>
  <c r="O116" i="4"/>
  <c r="G117" i="4"/>
  <c r="B118" i="4"/>
  <c r="C118" i="4" s="1"/>
  <c r="D117" i="4"/>
  <c r="E117" i="4"/>
  <c r="A117" i="4"/>
  <c r="P117" i="4" l="1"/>
  <c r="O117" i="4"/>
  <c r="G118" i="4"/>
  <c r="E118" i="4"/>
  <c r="D118" i="4"/>
  <c r="A118" i="4"/>
  <c r="B119" i="4"/>
  <c r="C119" i="4" s="1"/>
  <c r="P118" i="4" l="1"/>
  <c r="O118" i="4"/>
  <c r="G119" i="4"/>
  <c r="B120" i="4"/>
  <c r="C120" i="4" s="1"/>
  <c r="D119" i="4"/>
  <c r="A119" i="4"/>
  <c r="E119" i="4"/>
  <c r="P119" i="4" l="1"/>
  <c r="O119" i="4"/>
  <c r="G120" i="4"/>
  <c r="A120" i="4"/>
  <c r="B121" i="4"/>
  <c r="C121" i="4" s="1"/>
  <c r="E120" i="4"/>
  <c r="D120" i="4"/>
  <c r="P120" i="4" l="1"/>
  <c r="O120" i="4"/>
  <c r="G121" i="4"/>
  <c r="A121" i="4"/>
  <c r="E121" i="4"/>
  <c r="B122" i="4"/>
  <c r="C122" i="4" s="1"/>
  <c r="D121" i="4"/>
  <c r="P121" i="4" l="1"/>
  <c r="O121" i="4"/>
  <c r="G122" i="4"/>
  <c r="B123" i="4"/>
  <c r="C123" i="4" s="1"/>
  <c r="E122" i="4"/>
  <c r="A122" i="4"/>
  <c r="D122" i="4"/>
  <c r="P122" i="4" l="1"/>
  <c r="O122" i="4"/>
  <c r="G123" i="4"/>
  <c r="B124" i="4"/>
  <c r="C124" i="4" s="1"/>
  <c r="A123" i="4"/>
  <c r="D123" i="4"/>
  <c r="E123" i="4"/>
  <c r="P123" i="4" l="1"/>
  <c r="O123" i="4"/>
  <c r="G124" i="4"/>
  <c r="B125" i="4"/>
  <c r="C125" i="4" s="1"/>
  <c r="A124" i="4"/>
  <c r="E124" i="4"/>
  <c r="D124" i="4"/>
  <c r="P124" i="4" l="1"/>
  <c r="O124" i="4"/>
  <c r="G125" i="4"/>
  <c r="B126" i="4"/>
  <c r="C126" i="4" s="1"/>
  <c r="A125" i="4"/>
  <c r="E125" i="4"/>
  <c r="D125" i="4"/>
  <c r="P125" i="4" l="1"/>
  <c r="O125" i="4"/>
  <c r="G126" i="4"/>
  <c r="B127" i="4"/>
  <c r="C127" i="4" s="1"/>
  <c r="E126" i="4"/>
  <c r="A126" i="4"/>
  <c r="D126" i="4"/>
  <c r="P126" i="4" l="1"/>
  <c r="O126" i="4"/>
  <c r="G127" i="4"/>
  <c r="E127" i="4"/>
  <c r="A127" i="4"/>
  <c r="B128" i="4"/>
  <c r="C128" i="4" s="1"/>
  <c r="D127" i="4"/>
  <c r="P127" i="4" l="1"/>
  <c r="O127" i="4"/>
  <c r="G128" i="4"/>
  <c r="B129" i="4"/>
  <c r="C129" i="4" s="1"/>
  <c r="D128" i="4"/>
  <c r="A128" i="4"/>
  <c r="E128" i="4"/>
  <c r="P128" i="4" l="1"/>
  <c r="O128" i="4"/>
  <c r="G129" i="4"/>
  <c r="B130" i="4"/>
  <c r="C130" i="4" s="1"/>
  <c r="D129" i="4"/>
  <c r="A129" i="4"/>
  <c r="E129" i="4"/>
  <c r="P129" i="4" l="1"/>
  <c r="O129" i="4"/>
  <c r="G130" i="4"/>
  <c r="D130" i="4"/>
  <c r="A130" i="4"/>
  <c r="B131" i="4"/>
  <c r="C131" i="4" s="1"/>
  <c r="E130" i="4"/>
  <c r="P130" i="4" l="1"/>
  <c r="O130" i="4"/>
  <c r="G131" i="4"/>
  <c r="B132" i="4"/>
  <c r="C132" i="4" s="1"/>
  <c r="E131" i="4"/>
  <c r="A131" i="4"/>
  <c r="D131" i="4"/>
  <c r="P131" i="4" l="1"/>
  <c r="O131" i="4"/>
  <c r="G132" i="4"/>
  <c r="A132" i="4"/>
  <c r="B133" i="4"/>
  <c r="C133" i="4" s="1"/>
  <c r="D132" i="4"/>
  <c r="E132" i="4"/>
  <c r="P132" i="4" l="1"/>
  <c r="O132" i="4"/>
  <c r="G133" i="4"/>
  <c r="B134" i="4"/>
  <c r="C134" i="4" s="1"/>
  <c r="A133" i="4"/>
  <c r="D133" i="4"/>
  <c r="E133" i="4"/>
  <c r="P133" i="4" l="1"/>
  <c r="O133" i="4"/>
  <c r="G134" i="4"/>
  <c r="D134" i="4"/>
  <c r="B135" i="4"/>
  <c r="C135" i="4" s="1"/>
  <c r="E134" i="4"/>
  <c r="A134" i="4"/>
  <c r="P134" i="4" l="1"/>
  <c r="O134" i="4"/>
  <c r="G135" i="4"/>
  <c r="B136" i="4"/>
  <c r="C136" i="4" s="1"/>
  <c r="A135" i="4"/>
  <c r="E135" i="4"/>
  <c r="D135" i="4"/>
  <c r="P135" i="4" l="1"/>
  <c r="O135" i="4"/>
  <c r="G136" i="4"/>
  <c r="D136" i="4"/>
  <c r="E136" i="4"/>
  <c r="B137" i="4"/>
  <c r="C137" i="4" s="1"/>
  <c r="A136" i="4"/>
  <c r="P136" i="4" l="1"/>
  <c r="O136" i="4"/>
  <c r="G137" i="4"/>
  <c r="B138" i="4"/>
  <c r="C138" i="4" s="1"/>
  <c r="E137" i="4"/>
  <c r="D137" i="4"/>
  <c r="A137" i="4"/>
  <c r="P137" i="4" l="1"/>
  <c r="O137" i="4"/>
  <c r="G138" i="4"/>
  <c r="B139" i="4"/>
  <c r="C139" i="4" s="1"/>
  <c r="A138" i="4"/>
  <c r="E138" i="4"/>
  <c r="D138" i="4"/>
  <c r="P138" i="4" l="1"/>
  <c r="O138" i="4"/>
  <c r="G139" i="4"/>
  <c r="B140" i="4"/>
  <c r="C140" i="4" s="1"/>
  <c r="D139" i="4"/>
  <c r="A139" i="4"/>
  <c r="E139" i="4"/>
  <c r="P139" i="4" l="1"/>
  <c r="O139" i="4"/>
  <c r="G140" i="4"/>
  <c r="B141" i="4"/>
  <c r="C141" i="4" s="1"/>
  <c r="E140" i="4"/>
  <c r="A140" i="4"/>
  <c r="D140" i="4"/>
  <c r="P140" i="4" l="1"/>
  <c r="O140" i="4"/>
  <c r="G141" i="4"/>
  <c r="E141" i="4"/>
  <c r="B142" i="4"/>
  <c r="C142" i="4" s="1"/>
  <c r="A141" i="4"/>
  <c r="D141" i="4"/>
  <c r="P141" i="4" l="1"/>
  <c r="O141" i="4"/>
  <c r="G142" i="4"/>
  <c r="D142" i="4"/>
  <c r="B143" i="4"/>
  <c r="C143" i="4" s="1"/>
  <c r="E142" i="4"/>
  <c r="A142" i="4"/>
  <c r="P142" i="4" l="1"/>
  <c r="O142" i="4"/>
  <c r="G143" i="4"/>
  <c r="B144" i="4"/>
  <c r="C144" i="4" s="1"/>
  <c r="A143" i="4"/>
  <c r="D143" i="4"/>
  <c r="E143" i="4"/>
  <c r="P143" i="4" l="1"/>
  <c r="O143" i="4"/>
  <c r="G144" i="4"/>
  <c r="A144" i="4"/>
  <c r="B145" i="4"/>
  <c r="C145" i="4" s="1"/>
  <c r="E144" i="4"/>
  <c r="D144" i="4"/>
  <c r="P144" i="4" l="1"/>
  <c r="O144" i="4"/>
  <c r="G145" i="4"/>
  <c r="E145" i="4"/>
  <c r="D145" i="4"/>
  <c r="B146" i="4"/>
  <c r="C146" i="4" s="1"/>
  <c r="A145" i="4"/>
  <c r="P145" i="4" l="1"/>
  <c r="O145" i="4"/>
  <c r="G146" i="4"/>
  <c r="B147" i="4"/>
  <c r="C147" i="4" s="1"/>
  <c r="D146" i="4"/>
  <c r="A146" i="4"/>
  <c r="E146" i="4"/>
  <c r="P146" i="4" l="1"/>
  <c r="O146" i="4"/>
  <c r="G147" i="4"/>
  <c r="B148" i="4"/>
  <c r="C148" i="4" s="1"/>
  <c r="E147" i="4"/>
  <c r="A147" i="4"/>
  <c r="D147" i="4"/>
  <c r="P147" i="4" l="1"/>
  <c r="O147" i="4"/>
  <c r="G148" i="4"/>
  <c r="B149" i="4"/>
  <c r="C149" i="4" s="1"/>
  <c r="D148" i="4"/>
  <c r="E148" i="4"/>
  <c r="A148" i="4"/>
  <c r="P148" i="4" l="1"/>
  <c r="O148" i="4"/>
  <c r="G149" i="4"/>
  <c r="D149" i="4"/>
  <c r="A149" i="4"/>
  <c r="B150" i="4"/>
  <c r="C150" i="4" s="1"/>
  <c r="E149" i="4"/>
  <c r="P149" i="4" l="1"/>
  <c r="O149" i="4"/>
  <c r="G150" i="4"/>
  <c r="B151" i="4"/>
  <c r="C151" i="4" s="1"/>
  <c r="D150" i="4"/>
  <c r="E150" i="4"/>
  <c r="A150" i="4"/>
  <c r="P150" i="4" l="1"/>
  <c r="O150" i="4"/>
  <c r="G151" i="4"/>
  <c r="B152" i="4"/>
  <c r="C152" i="4" s="1"/>
  <c r="D151" i="4"/>
  <c r="A151" i="4"/>
  <c r="E151" i="4"/>
  <c r="P151" i="4" l="1"/>
  <c r="O151" i="4"/>
  <c r="G152" i="4"/>
  <c r="B153" i="4"/>
  <c r="C153" i="4" s="1"/>
  <c r="E152" i="4"/>
  <c r="D152" i="4"/>
  <c r="A152" i="4"/>
  <c r="P152" i="4" l="1"/>
  <c r="O152" i="4"/>
  <c r="G153" i="4"/>
  <c r="D153" i="4"/>
  <c r="A153" i="4"/>
  <c r="E153" i="4"/>
  <c r="B154" i="4"/>
  <c r="C154" i="4" s="1"/>
  <c r="P153" i="4" l="1"/>
  <c r="O153" i="4"/>
  <c r="G154" i="4"/>
  <c r="A154" i="4"/>
  <c r="B155" i="4"/>
  <c r="C155" i="4" s="1"/>
  <c r="D154" i="4"/>
  <c r="E154" i="4"/>
  <c r="P154" i="4" l="1"/>
  <c r="O154" i="4"/>
  <c r="G155" i="4"/>
  <c r="A155" i="4"/>
  <c r="B156" i="4"/>
  <c r="C156" i="4" s="1"/>
  <c r="D155" i="4"/>
  <c r="E155" i="4"/>
  <c r="P155" i="4" l="1"/>
  <c r="O155" i="4"/>
  <c r="G156" i="4"/>
  <c r="E156" i="4"/>
  <c r="B157" i="4"/>
  <c r="C157" i="4" s="1"/>
  <c r="D156" i="4"/>
  <c r="A156" i="4"/>
  <c r="P156" i="4" l="1"/>
  <c r="O156" i="4"/>
  <c r="G157" i="4"/>
  <c r="A157" i="4"/>
  <c r="E157" i="4"/>
  <c r="B158" i="4"/>
  <c r="C158" i="4" s="1"/>
  <c r="D157" i="4"/>
  <c r="P157" i="4" l="1"/>
  <c r="O157" i="4"/>
  <c r="G158" i="4"/>
  <c r="B159" i="4"/>
  <c r="C159" i="4" s="1"/>
  <c r="E158" i="4"/>
  <c r="D158" i="4"/>
  <c r="A158" i="4"/>
  <c r="P158" i="4" l="1"/>
  <c r="O158" i="4"/>
  <c r="G159" i="4"/>
  <c r="B160" i="4"/>
  <c r="C160" i="4" s="1"/>
  <c r="D159" i="4"/>
  <c r="A159" i="4"/>
  <c r="E159" i="4"/>
  <c r="P159" i="4" l="1"/>
  <c r="O159" i="4"/>
  <c r="G160" i="4"/>
  <c r="B161" i="4"/>
  <c r="C161" i="4" s="1"/>
  <c r="D160" i="4"/>
  <c r="A160" i="4"/>
  <c r="E160" i="4"/>
  <c r="P160" i="4" l="1"/>
  <c r="O160" i="4"/>
  <c r="G161" i="4"/>
  <c r="B162" i="4"/>
  <c r="C162" i="4" s="1"/>
  <c r="A161" i="4"/>
  <c r="E161" i="4"/>
  <c r="D161" i="4"/>
  <c r="P161" i="4" l="1"/>
  <c r="O161" i="4"/>
  <c r="G162" i="4"/>
  <c r="D162" i="4"/>
  <c r="A162" i="4"/>
  <c r="E162" i="4"/>
  <c r="B163" i="4"/>
  <c r="C163" i="4" s="1"/>
  <c r="P162" i="4" l="1"/>
  <c r="O162" i="4"/>
  <c r="G163" i="4"/>
  <c r="D163" i="4"/>
  <c r="B164" i="4"/>
  <c r="C164" i="4" s="1"/>
  <c r="A163" i="4"/>
  <c r="E163" i="4"/>
  <c r="P163" i="4" l="1"/>
  <c r="O163" i="4"/>
  <c r="G164" i="4"/>
  <c r="B165" i="4"/>
  <c r="C165" i="4" s="1"/>
  <c r="A164" i="4"/>
  <c r="E164" i="4"/>
  <c r="D164" i="4"/>
  <c r="P164" i="4" l="1"/>
  <c r="O164" i="4"/>
  <c r="G165" i="4"/>
  <c r="B166" i="4"/>
  <c r="C166" i="4" s="1"/>
  <c r="D165" i="4"/>
  <c r="E165" i="4"/>
  <c r="A165" i="4"/>
  <c r="P165" i="4" l="1"/>
  <c r="O165" i="4"/>
  <c r="G166" i="4"/>
  <c r="B167" i="4"/>
  <c r="C167" i="4" s="1"/>
  <c r="D166" i="4"/>
  <c r="A166" i="4"/>
  <c r="E166" i="4"/>
  <c r="P166" i="4" l="1"/>
  <c r="O166" i="4"/>
  <c r="G167" i="4"/>
  <c r="D167" i="4"/>
  <c r="B168" i="4"/>
  <c r="C168" i="4" s="1"/>
  <c r="E167" i="4"/>
  <c r="A167" i="4"/>
  <c r="P167" i="4" l="1"/>
  <c r="O167" i="4"/>
  <c r="G168" i="4"/>
  <c r="E168" i="4"/>
  <c r="B169" i="4"/>
  <c r="C169" i="4" s="1"/>
  <c r="D168" i="4"/>
  <c r="A168" i="4"/>
  <c r="P168" i="4" l="1"/>
  <c r="O168" i="4"/>
  <c r="G169" i="4"/>
  <c r="B170" i="4"/>
  <c r="C170" i="4" s="1"/>
  <c r="D169" i="4"/>
  <c r="A169" i="4"/>
  <c r="E169" i="4"/>
  <c r="P169" i="4" l="1"/>
  <c r="O169" i="4"/>
  <c r="G170" i="4"/>
  <c r="B171" i="4"/>
  <c r="C171" i="4" s="1"/>
  <c r="D170" i="4"/>
  <c r="E170" i="4"/>
  <c r="A170" i="4"/>
  <c r="P170" i="4" l="1"/>
  <c r="O170" i="4"/>
  <c r="G171" i="4"/>
  <c r="B172" i="4"/>
  <c r="C172" i="4" s="1"/>
  <c r="E171" i="4"/>
  <c r="D171" i="4"/>
  <c r="A171" i="4"/>
  <c r="P171" i="4" l="1"/>
  <c r="O171" i="4"/>
  <c r="G172" i="4"/>
  <c r="B173" i="4"/>
  <c r="C173" i="4" s="1"/>
  <c r="A172" i="4"/>
  <c r="D172" i="4"/>
  <c r="E172" i="4"/>
  <c r="P172" i="4" l="1"/>
  <c r="O172" i="4"/>
  <c r="G173" i="4"/>
  <c r="B174" i="4"/>
  <c r="C174" i="4" s="1"/>
  <c r="D173" i="4"/>
  <c r="A173" i="4"/>
  <c r="E173" i="4"/>
  <c r="P173" i="4" l="1"/>
  <c r="O173" i="4"/>
  <c r="G174" i="4"/>
  <c r="B175" i="4"/>
  <c r="C175" i="4" s="1"/>
  <c r="A174" i="4"/>
  <c r="D174" i="4"/>
  <c r="E174" i="4"/>
  <c r="P174" i="4" l="1"/>
  <c r="O174" i="4"/>
  <c r="G175" i="4"/>
  <c r="B176" i="4"/>
  <c r="C176" i="4" s="1"/>
  <c r="A175" i="4"/>
  <c r="D175" i="4"/>
  <c r="E175" i="4"/>
  <c r="P175" i="4" l="1"/>
  <c r="O175" i="4"/>
  <c r="G176" i="4"/>
  <c r="B177" i="4"/>
  <c r="C177" i="4" s="1"/>
  <c r="E176" i="4"/>
  <c r="A176" i="4"/>
  <c r="D176" i="4"/>
  <c r="P176" i="4" l="1"/>
  <c r="O176" i="4"/>
  <c r="G177" i="4"/>
  <c r="B178" i="4"/>
  <c r="C178" i="4" s="1"/>
  <c r="D177" i="4"/>
  <c r="A177" i="4"/>
  <c r="E177" i="4"/>
  <c r="P177" i="4" l="1"/>
  <c r="O177" i="4"/>
  <c r="G178" i="4"/>
  <c r="D178" i="4"/>
  <c r="B179" i="4"/>
  <c r="C179" i="4" s="1"/>
  <c r="E178" i="4"/>
  <c r="A178" i="4"/>
  <c r="P178" i="4" l="1"/>
  <c r="O178" i="4"/>
  <c r="G179" i="4"/>
  <c r="A179" i="4"/>
  <c r="E179" i="4"/>
  <c r="D179" i="4"/>
  <c r="B180" i="4"/>
  <c r="C180" i="4" s="1"/>
  <c r="P179" i="4" l="1"/>
  <c r="O179" i="4"/>
  <c r="G180" i="4"/>
  <c r="D180" i="4"/>
  <c r="B181" i="4"/>
  <c r="C181" i="4" s="1"/>
  <c r="E180" i="4"/>
  <c r="A180" i="4"/>
  <c r="P180" i="4" l="1"/>
  <c r="O180" i="4"/>
  <c r="G181" i="4"/>
  <c r="D181" i="4"/>
  <c r="B182" i="4"/>
  <c r="C182" i="4" s="1"/>
  <c r="E181" i="4"/>
  <c r="A181" i="4"/>
  <c r="P181" i="4" l="1"/>
  <c r="O181" i="4"/>
  <c r="G182" i="4"/>
  <c r="B183" i="4"/>
  <c r="C183" i="4" s="1"/>
  <c r="D182" i="4"/>
  <c r="E182" i="4"/>
  <c r="A182" i="4"/>
  <c r="P182" i="4" l="1"/>
  <c r="O182" i="4"/>
  <c r="G183" i="4"/>
  <c r="B184" i="4"/>
  <c r="C184" i="4" s="1"/>
  <c r="D183" i="4"/>
  <c r="A183" i="4"/>
  <c r="E183" i="4"/>
  <c r="P183" i="4" l="1"/>
  <c r="R183" i="4"/>
  <c r="Q183" i="4"/>
  <c r="O183" i="4"/>
  <c r="G184" i="4"/>
  <c r="D184" i="4"/>
  <c r="B185" i="4"/>
  <c r="C185" i="4" s="1"/>
  <c r="E184" i="4"/>
  <c r="A184" i="4"/>
  <c r="P184" i="4" l="1"/>
  <c r="O184" i="4"/>
  <c r="Q184" i="4"/>
  <c r="R184" i="4"/>
  <c r="G185" i="4"/>
  <c r="B186" i="4"/>
  <c r="C186" i="4" s="1"/>
  <c r="D185" i="4"/>
  <c r="E185" i="4"/>
  <c r="A185" i="4"/>
  <c r="P185" i="4" l="1"/>
  <c r="Q185" i="4"/>
  <c r="O185" i="4"/>
  <c r="R185" i="4"/>
  <c r="G186" i="4"/>
  <c r="B187" i="4"/>
  <c r="C187" i="4" s="1"/>
  <c r="E186" i="4"/>
  <c r="A186" i="4"/>
  <c r="D186" i="4"/>
  <c r="P186" i="4" l="1"/>
  <c r="Q186" i="4"/>
  <c r="O186" i="4"/>
  <c r="R186" i="4"/>
  <c r="G187" i="4"/>
  <c r="D187" i="4"/>
  <c r="E187" i="4"/>
  <c r="B188" i="4"/>
  <c r="C188" i="4" s="1"/>
  <c r="A187" i="4"/>
  <c r="P187" i="4" l="1"/>
  <c r="Q187" i="4"/>
  <c r="O187" i="4"/>
  <c r="R187" i="4"/>
  <c r="G188" i="4"/>
  <c r="D188" i="4"/>
  <c r="B189" i="4"/>
  <c r="C189" i="4" s="1"/>
  <c r="A188" i="4"/>
  <c r="E188" i="4"/>
  <c r="P188" i="4" l="1"/>
  <c r="O188" i="4"/>
  <c r="Q188" i="4"/>
  <c r="R188" i="4"/>
  <c r="G189" i="4"/>
  <c r="B190" i="4"/>
  <c r="C190" i="4" s="1"/>
  <c r="E189" i="4"/>
  <c r="A189" i="4"/>
  <c r="D189" i="4"/>
  <c r="P189" i="4" l="1"/>
  <c r="P400" i="4" s="1"/>
  <c r="Q189" i="4"/>
  <c r="O189" i="4"/>
  <c r="O400" i="4" s="1"/>
  <c r="J379" i="4" s="1"/>
  <c r="R189" i="4"/>
  <c r="G190" i="4"/>
  <c r="D190" i="4"/>
  <c r="A190" i="4"/>
  <c r="Q190" i="4" s="1"/>
  <c r="B191" i="4"/>
  <c r="C191" i="4" s="1"/>
  <c r="E190" i="4"/>
  <c r="K379" i="4" l="1"/>
  <c r="K383" i="4" s="1"/>
  <c r="R190" i="4"/>
  <c r="G191" i="4"/>
  <c r="B192" i="4"/>
  <c r="C192" i="4" s="1"/>
  <c r="E191" i="4"/>
  <c r="A191" i="4"/>
  <c r="D191" i="4"/>
  <c r="R191" i="4" l="1"/>
  <c r="Q191" i="4"/>
  <c r="G192" i="4"/>
  <c r="B193" i="4"/>
  <c r="C193" i="4" s="1"/>
  <c r="A192" i="4"/>
  <c r="E192" i="4"/>
  <c r="D192" i="4"/>
  <c r="R192" i="4" l="1"/>
  <c r="Q192" i="4"/>
  <c r="G193" i="4"/>
  <c r="B194" i="4"/>
  <c r="C194" i="4" s="1"/>
  <c r="D193" i="4"/>
  <c r="A193" i="4"/>
  <c r="E193" i="4"/>
  <c r="R193" i="4" l="1"/>
  <c r="Q193" i="4"/>
  <c r="G194" i="4"/>
  <c r="B195" i="4"/>
  <c r="C195" i="4" s="1"/>
  <c r="D194" i="4"/>
  <c r="E194" i="4"/>
  <c r="A194" i="4"/>
  <c r="R194" i="4" l="1"/>
  <c r="Q194" i="4"/>
  <c r="G195" i="4"/>
  <c r="D195" i="4"/>
  <c r="A195" i="4"/>
  <c r="B196" i="4"/>
  <c r="C196" i="4" s="1"/>
  <c r="E195" i="4"/>
  <c r="R195" i="4" l="1"/>
  <c r="Q195" i="4"/>
  <c r="G196" i="4"/>
  <c r="B197" i="4"/>
  <c r="C197" i="4" s="1"/>
  <c r="E196" i="4"/>
  <c r="A196" i="4"/>
  <c r="D196" i="4"/>
  <c r="R196" i="4" l="1"/>
  <c r="Q196" i="4"/>
  <c r="G197" i="4"/>
  <c r="B198" i="4"/>
  <c r="C198" i="4" s="1"/>
  <c r="A197" i="4"/>
  <c r="D197" i="4"/>
  <c r="E197" i="4"/>
  <c r="R197" i="4" l="1"/>
  <c r="Q197" i="4"/>
  <c r="G198" i="4"/>
  <c r="B199" i="4"/>
  <c r="C199" i="4" s="1"/>
  <c r="D198" i="4"/>
  <c r="A198" i="4"/>
  <c r="E198" i="4"/>
  <c r="R198" i="4" l="1"/>
  <c r="Q198" i="4"/>
  <c r="G199" i="4"/>
  <c r="B200" i="4"/>
  <c r="C200" i="4" s="1"/>
  <c r="E199" i="4"/>
  <c r="D199" i="4"/>
  <c r="A199" i="4"/>
  <c r="R199" i="4" l="1"/>
  <c r="Q199" i="4"/>
  <c r="G200" i="4"/>
  <c r="D200" i="4"/>
  <c r="B201" i="4"/>
  <c r="C201" i="4" s="1"/>
  <c r="E200" i="4"/>
  <c r="A200" i="4"/>
  <c r="R200" i="4" l="1"/>
  <c r="Q200" i="4"/>
  <c r="G201" i="4"/>
  <c r="D201" i="4"/>
  <c r="A201" i="4"/>
  <c r="B202" i="4"/>
  <c r="C202" i="4" s="1"/>
  <c r="E201" i="4"/>
  <c r="R201" i="4" l="1"/>
  <c r="Q201" i="4"/>
  <c r="G202" i="4"/>
  <c r="E202" i="4"/>
  <c r="A202" i="4"/>
  <c r="B203" i="4"/>
  <c r="C203" i="4" s="1"/>
  <c r="D202" i="4"/>
  <c r="R202" i="4" l="1"/>
  <c r="Q202" i="4"/>
  <c r="G203" i="4"/>
  <c r="D203" i="4"/>
  <c r="B204" i="4"/>
  <c r="C204" i="4" s="1"/>
  <c r="A203" i="4"/>
  <c r="E203" i="4"/>
  <c r="R203" i="4" l="1"/>
  <c r="Q203" i="4"/>
  <c r="G204" i="4"/>
  <c r="E204" i="4"/>
  <c r="B205" i="4"/>
  <c r="C205" i="4" s="1"/>
  <c r="D204" i="4"/>
  <c r="A204" i="4"/>
  <c r="R204" i="4" l="1"/>
  <c r="Q204" i="4"/>
  <c r="G205" i="4"/>
  <c r="D205" i="4"/>
  <c r="B206" i="4"/>
  <c r="C206" i="4" s="1"/>
  <c r="E205" i="4"/>
  <c r="A205" i="4"/>
  <c r="R205" i="4" l="1"/>
  <c r="Q205" i="4"/>
  <c r="G206" i="4"/>
  <c r="D206" i="4"/>
  <c r="B207" i="4"/>
  <c r="C207" i="4" s="1"/>
  <c r="E206" i="4"/>
  <c r="A206" i="4"/>
  <c r="R206" i="4" l="1"/>
  <c r="Q206" i="4"/>
  <c r="G207" i="4"/>
  <c r="B208" i="4"/>
  <c r="C208" i="4" s="1"/>
  <c r="A207" i="4"/>
  <c r="E207" i="4"/>
  <c r="D207" i="4"/>
  <c r="R207" i="4" l="1"/>
  <c r="Q207" i="4"/>
  <c r="G208" i="4"/>
  <c r="B209" i="4"/>
  <c r="C209" i="4" s="1"/>
  <c r="D208" i="4"/>
  <c r="E208" i="4"/>
  <c r="A208" i="4"/>
  <c r="R208" i="4" l="1"/>
  <c r="Q208" i="4"/>
  <c r="G209" i="4"/>
  <c r="E209" i="4"/>
  <c r="B210" i="4"/>
  <c r="C210" i="4" s="1"/>
  <c r="D209" i="4"/>
  <c r="A209" i="4"/>
  <c r="R209" i="4" l="1"/>
  <c r="Q209" i="4"/>
  <c r="G210" i="4"/>
  <c r="E210" i="4"/>
  <c r="D210" i="4"/>
  <c r="B211" i="4"/>
  <c r="C211" i="4" s="1"/>
  <c r="A210" i="4"/>
  <c r="R210" i="4" l="1"/>
  <c r="Q210" i="4"/>
  <c r="G211" i="4"/>
  <c r="D211" i="4"/>
  <c r="B212" i="4"/>
  <c r="C212" i="4" s="1"/>
  <c r="E211" i="4"/>
  <c r="A211" i="4"/>
  <c r="R211" i="4" l="1"/>
  <c r="Q211" i="4"/>
  <c r="G212" i="4"/>
  <c r="D212" i="4"/>
  <c r="A212" i="4"/>
  <c r="B213" i="4"/>
  <c r="C213" i="4" s="1"/>
  <c r="E212" i="4"/>
  <c r="R212" i="4" l="1"/>
  <c r="Q212" i="4"/>
  <c r="G213" i="4"/>
  <c r="E213" i="4"/>
  <c r="A213" i="4"/>
  <c r="B214" i="4"/>
  <c r="C214" i="4" s="1"/>
  <c r="D213" i="4"/>
  <c r="R213" i="4" l="1"/>
  <c r="Q213" i="4"/>
  <c r="G214" i="4"/>
  <c r="D214" i="4"/>
  <c r="A214" i="4"/>
  <c r="E214" i="4"/>
  <c r="B215" i="4"/>
  <c r="C215" i="4" s="1"/>
  <c r="R214" i="4" l="1"/>
  <c r="Q214" i="4"/>
  <c r="G215" i="4"/>
  <c r="E215" i="4"/>
  <c r="B216" i="4"/>
  <c r="C216" i="4" s="1"/>
  <c r="D215" i="4"/>
  <c r="A215" i="4"/>
  <c r="R215" i="4" l="1"/>
  <c r="Q215" i="4"/>
  <c r="G216" i="4"/>
  <c r="B217" i="4"/>
  <c r="C217" i="4" s="1"/>
  <c r="D216" i="4"/>
  <c r="E216" i="4"/>
  <c r="A216" i="4"/>
  <c r="R216" i="4" l="1"/>
  <c r="Q216" i="4"/>
  <c r="G217" i="4"/>
  <c r="E217" i="4"/>
  <c r="B218" i="4"/>
  <c r="C218" i="4" s="1"/>
  <c r="D217" i="4"/>
  <c r="A217" i="4"/>
  <c r="R217" i="4" l="1"/>
  <c r="Q217" i="4"/>
  <c r="G218" i="4"/>
  <c r="A218" i="4"/>
  <c r="B219" i="4"/>
  <c r="C219" i="4" s="1"/>
  <c r="E218" i="4"/>
  <c r="D218" i="4"/>
  <c r="R218" i="4" l="1"/>
  <c r="Q218" i="4"/>
  <c r="G219" i="4"/>
  <c r="D219" i="4"/>
  <c r="E219" i="4"/>
  <c r="B220" i="4"/>
  <c r="C220" i="4" s="1"/>
  <c r="A219" i="4"/>
  <c r="R219" i="4" l="1"/>
  <c r="Q219" i="4"/>
  <c r="G220" i="4"/>
  <c r="A220" i="4"/>
  <c r="B221" i="4"/>
  <c r="C221" i="4" s="1"/>
  <c r="E220" i="4"/>
  <c r="D220" i="4"/>
  <c r="R220" i="4" l="1"/>
  <c r="Q220" i="4"/>
  <c r="G221" i="4"/>
  <c r="E221" i="4"/>
  <c r="B222" i="4"/>
  <c r="C222" i="4" s="1"/>
  <c r="A221" i="4"/>
  <c r="D221" i="4"/>
  <c r="R221" i="4" l="1"/>
  <c r="Q221" i="4"/>
  <c r="G222" i="4"/>
  <c r="E222" i="4"/>
  <c r="A222" i="4"/>
  <c r="D222" i="4"/>
  <c r="B223" i="4"/>
  <c r="C223" i="4" s="1"/>
  <c r="R222" i="4" l="1"/>
  <c r="Q222" i="4"/>
  <c r="G223" i="4"/>
  <c r="D223" i="4"/>
  <c r="E223" i="4"/>
  <c r="A223" i="4"/>
  <c r="B224" i="4"/>
  <c r="C224" i="4" s="1"/>
  <c r="R223" i="4" l="1"/>
  <c r="Q223" i="4"/>
  <c r="G224" i="4"/>
  <c r="D224" i="4"/>
  <c r="B225" i="4"/>
  <c r="C225" i="4" s="1"/>
  <c r="E224" i="4"/>
  <c r="A224" i="4"/>
  <c r="R224" i="4" l="1"/>
  <c r="Q224" i="4"/>
  <c r="G225" i="4"/>
  <c r="B226" i="4"/>
  <c r="C226" i="4" s="1"/>
  <c r="A225" i="4"/>
  <c r="E225" i="4"/>
  <c r="D225" i="4"/>
  <c r="R225" i="4" l="1"/>
  <c r="Q225" i="4"/>
  <c r="G226" i="4"/>
  <c r="B227" i="4"/>
  <c r="C227" i="4" s="1"/>
  <c r="D226" i="4"/>
  <c r="E226" i="4"/>
  <c r="A226" i="4"/>
  <c r="R226" i="4" l="1"/>
  <c r="Q226" i="4"/>
  <c r="G227" i="4"/>
  <c r="E227" i="4"/>
  <c r="A227" i="4"/>
  <c r="B228" i="4"/>
  <c r="C228" i="4" s="1"/>
  <c r="D227" i="4"/>
  <c r="R227" i="4" l="1"/>
  <c r="Q227" i="4"/>
  <c r="G228" i="4"/>
  <c r="D228" i="4"/>
  <c r="B229" i="4"/>
  <c r="C229" i="4" s="1"/>
  <c r="A228" i="4"/>
  <c r="E228" i="4"/>
  <c r="R228" i="4" l="1"/>
  <c r="Q228" i="4"/>
  <c r="G229" i="4"/>
  <c r="D229" i="4"/>
  <c r="B230" i="4"/>
  <c r="C230" i="4" s="1"/>
  <c r="A229" i="4"/>
  <c r="E229" i="4"/>
  <c r="R229" i="4" l="1"/>
  <c r="Q229" i="4"/>
  <c r="G230" i="4"/>
  <c r="B231" i="4"/>
  <c r="C231" i="4" s="1"/>
  <c r="A230" i="4"/>
  <c r="E230" i="4"/>
  <c r="D230" i="4"/>
  <c r="R230" i="4" l="1"/>
  <c r="Q230" i="4"/>
  <c r="G231" i="4"/>
  <c r="B232" i="4"/>
  <c r="C232" i="4" s="1"/>
  <c r="E231" i="4"/>
  <c r="A231" i="4"/>
  <c r="D231" i="4"/>
  <c r="R231" i="4" l="1"/>
  <c r="Q231" i="4"/>
  <c r="G232" i="4"/>
  <c r="E232" i="4"/>
  <c r="B233" i="4"/>
  <c r="C233" i="4" s="1"/>
  <c r="D232" i="4"/>
  <c r="A232" i="4"/>
  <c r="R232" i="4" l="1"/>
  <c r="Q232" i="4"/>
  <c r="G233" i="4"/>
  <c r="B234" i="4"/>
  <c r="C234" i="4" s="1"/>
  <c r="D233" i="4"/>
  <c r="A233" i="4"/>
  <c r="E233" i="4"/>
  <c r="R233" i="4" l="1"/>
  <c r="Q233" i="4"/>
  <c r="G234" i="4"/>
  <c r="B235" i="4"/>
  <c r="C235" i="4" s="1"/>
  <c r="E234" i="4"/>
  <c r="A234" i="4"/>
  <c r="D234" i="4"/>
  <c r="R234" i="4" l="1"/>
  <c r="Q234" i="4"/>
  <c r="G235" i="4"/>
  <c r="D235" i="4"/>
  <c r="A235" i="4"/>
  <c r="B236" i="4"/>
  <c r="C236" i="4" s="1"/>
  <c r="E235" i="4"/>
  <c r="R235" i="4" l="1"/>
  <c r="Q235" i="4"/>
  <c r="G236" i="4"/>
  <c r="B237" i="4"/>
  <c r="C237" i="4" s="1"/>
  <c r="D236" i="4"/>
  <c r="E236" i="4"/>
  <c r="A236" i="4"/>
  <c r="R236" i="4" l="1"/>
  <c r="Q236" i="4"/>
  <c r="G237" i="4"/>
  <c r="B238" i="4"/>
  <c r="C238" i="4" s="1"/>
  <c r="D237" i="4"/>
  <c r="A237" i="4"/>
  <c r="E237" i="4"/>
  <c r="R237" i="4" l="1"/>
  <c r="Q237" i="4"/>
  <c r="G238" i="4"/>
  <c r="B239" i="4"/>
  <c r="C239" i="4" s="1"/>
  <c r="D238" i="4"/>
  <c r="E238" i="4"/>
  <c r="A238" i="4"/>
  <c r="R238" i="4" l="1"/>
  <c r="Q238" i="4"/>
  <c r="G239" i="4"/>
  <c r="B240" i="4"/>
  <c r="C240" i="4" s="1"/>
  <c r="D239" i="4"/>
  <c r="A239" i="4"/>
  <c r="E239" i="4"/>
  <c r="R239" i="4" l="1"/>
  <c r="Q239" i="4"/>
  <c r="G240" i="4"/>
  <c r="B241" i="4"/>
  <c r="C241" i="4" s="1"/>
  <c r="E240" i="4"/>
  <c r="D240" i="4"/>
  <c r="A240" i="4"/>
  <c r="R240" i="4" l="1"/>
  <c r="Q240" i="4"/>
  <c r="G241" i="4"/>
  <c r="B242" i="4"/>
  <c r="C242" i="4" s="1"/>
  <c r="A241" i="4"/>
  <c r="E241" i="4"/>
  <c r="D241" i="4"/>
  <c r="R241" i="4" l="1"/>
  <c r="Q241" i="4"/>
  <c r="G242" i="4"/>
  <c r="D242" i="4"/>
  <c r="B243" i="4"/>
  <c r="C243" i="4" s="1"/>
  <c r="E242" i="4"/>
  <c r="A242" i="4"/>
  <c r="R242" i="4" l="1"/>
  <c r="Q242" i="4"/>
  <c r="G243" i="4"/>
  <c r="B244" i="4"/>
  <c r="C244" i="4" s="1"/>
  <c r="E243" i="4"/>
  <c r="D243" i="4"/>
  <c r="A243" i="4"/>
  <c r="R243" i="4" l="1"/>
  <c r="Q243" i="4"/>
  <c r="G244" i="4"/>
  <c r="B245" i="4"/>
  <c r="C245" i="4" s="1"/>
  <c r="E244" i="4"/>
  <c r="D244" i="4"/>
  <c r="A244" i="4"/>
  <c r="R244" i="4" l="1"/>
  <c r="Q244" i="4"/>
  <c r="G245" i="4"/>
  <c r="B246" i="4"/>
  <c r="C246" i="4" s="1"/>
  <c r="D245" i="4"/>
  <c r="A245" i="4"/>
  <c r="E245" i="4"/>
  <c r="R245" i="4" l="1"/>
  <c r="Q245" i="4"/>
  <c r="G246" i="4"/>
  <c r="E246" i="4"/>
  <c r="D246" i="4"/>
  <c r="A246" i="4"/>
  <c r="B247" i="4"/>
  <c r="C247" i="4" s="1"/>
  <c r="R246" i="4" l="1"/>
  <c r="Q246" i="4"/>
  <c r="G247" i="4"/>
  <c r="B248" i="4"/>
  <c r="C248" i="4" s="1"/>
  <c r="D247" i="4"/>
  <c r="E247" i="4"/>
  <c r="A247" i="4"/>
  <c r="R247" i="4" l="1"/>
  <c r="Q247" i="4"/>
  <c r="G248" i="4"/>
  <c r="D248" i="4"/>
  <c r="B249" i="4"/>
  <c r="C249" i="4" s="1"/>
  <c r="E248" i="4"/>
  <c r="A248" i="4"/>
  <c r="R248" i="4" l="1"/>
  <c r="Q248" i="4"/>
  <c r="G249" i="4"/>
  <c r="B250" i="4"/>
  <c r="C250" i="4" s="1"/>
  <c r="A249" i="4"/>
  <c r="D249" i="4"/>
  <c r="E249" i="4"/>
  <c r="R249" i="4" l="1"/>
  <c r="Q249" i="4"/>
  <c r="G250" i="4"/>
  <c r="B251" i="4"/>
  <c r="C251" i="4" s="1"/>
  <c r="A250" i="4"/>
  <c r="D250" i="4"/>
  <c r="E250" i="4"/>
  <c r="R250" i="4" l="1"/>
  <c r="Q250" i="4"/>
  <c r="G251" i="4"/>
  <c r="B252" i="4"/>
  <c r="C252" i="4" s="1"/>
  <c r="E251" i="4"/>
  <c r="A251" i="4"/>
  <c r="D251" i="4"/>
  <c r="R251" i="4" l="1"/>
  <c r="Q251" i="4"/>
  <c r="G252" i="4"/>
  <c r="B253" i="4"/>
  <c r="C253" i="4" s="1"/>
  <c r="D252" i="4"/>
  <c r="E252" i="4"/>
  <c r="A252" i="4"/>
  <c r="R252" i="4" l="1"/>
  <c r="Q252" i="4"/>
  <c r="G253" i="4"/>
  <c r="B254" i="4"/>
  <c r="C254" i="4" s="1"/>
  <c r="A253" i="4"/>
  <c r="D253" i="4"/>
  <c r="E253" i="4"/>
  <c r="R253" i="4" l="1"/>
  <c r="Q253" i="4"/>
  <c r="G254" i="4"/>
  <c r="E254" i="4"/>
  <c r="A254" i="4"/>
  <c r="B255" i="4"/>
  <c r="C255" i="4" s="1"/>
  <c r="D254" i="4"/>
  <c r="R254" i="4" l="1"/>
  <c r="Q254" i="4"/>
  <c r="G255" i="4"/>
  <c r="D255" i="4"/>
  <c r="E255" i="4"/>
  <c r="A255" i="4"/>
  <c r="B256" i="4"/>
  <c r="C256" i="4" s="1"/>
  <c r="R255" i="4" l="1"/>
  <c r="Q255" i="4"/>
  <c r="G256" i="4"/>
  <c r="B257" i="4"/>
  <c r="C257" i="4" s="1"/>
  <c r="D256" i="4"/>
  <c r="A256" i="4"/>
  <c r="E256" i="4"/>
  <c r="R256" i="4" l="1"/>
  <c r="Q256" i="4"/>
  <c r="G257" i="4"/>
  <c r="D257" i="4"/>
  <c r="A257" i="4"/>
  <c r="B258" i="4"/>
  <c r="C258" i="4" s="1"/>
  <c r="E257" i="4"/>
  <c r="R257" i="4" l="1"/>
  <c r="Q257" i="4"/>
  <c r="G258" i="4"/>
  <c r="B259" i="4"/>
  <c r="C259" i="4" s="1"/>
  <c r="A258" i="4"/>
  <c r="E258" i="4"/>
  <c r="D258" i="4"/>
  <c r="R258" i="4" l="1"/>
  <c r="Q258" i="4"/>
  <c r="G259" i="4"/>
  <c r="D259" i="4"/>
  <c r="E259" i="4"/>
  <c r="B260" i="4"/>
  <c r="C260" i="4" s="1"/>
  <c r="A259" i="4"/>
  <c r="R259" i="4" l="1"/>
  <c r="Q259" i="4"/>
  <c r="G260" i="4"/>
  <c r="B261" i="4"/>
  <c r="C261" i="4" s="1"/>
  <c r="E260" i="4"/>
  <c r="A260" i="4"/>
  <c r="D260" i="4"/>
  <c r="R260" i="4" l="1"/>
  <c r="Q260" i="4"/>
  <c r="G261" i="4"/>
  <c r="B262" i="4"/>
  <c r="C262" i="4" s="1"/>
  <c r="A261" i="4"/>
  <c r="E261" i="4"/>
  <c r="D261" i="4"/>
  <c r="R261" i="4" l="1"/>
  <c r="Q261" i="4"/>
  <c r="G262" i="4"/>
  <c r="E262" i="4"/>
  <c r="D262" i="4"/>
  <c r="B263" i="4"/>
  <c r="C263" i="4" s="1"/>
  <c r="A262" i="4"/>
  <c r="R262" i="4" l="1"/>
  <c r="Q262" i="4"/>
  <c r="G263" i="4"/>
  <c r="B264" i="4"/>
  <c r="C264" i="4" s="1"/>
  <c r="E263" i="4"/>
  <c r="D263" i="4"/>
  <c r="A263" i="4"/>
  <c r="R263" i="4" l="1"/>
  <c r="Q263" i="4"/>
  <c r="G264" i="4"/>
  <c r="B265" i="4"/>
  <c r="C265" i="4" s="1"/>
  <c r="D264" i="4"/>
  <c r="E264" i="4"/>
  <c r="A264" i="4"/>
  <c r="R264" i="4" l="1"/>
  <c r="Q264" i="4"/>
  <c r="G265" i="4"/>
  <c r="A265" i="4"/>
  <c r="B266" i="4"/>
  <c r="C266" i="4" s="1"/>
  <c r="E265" i="4"/>
  <c r="D265" i="4"/>
  <c r="R265" i="4" l="1"/>
  <c r="Q265" i="4"/>
  <c r="G266" i="4"/>
  <c r="D266" i="4"/>
  <c r="A266" i="4"/>
  <c r="B267" i="4"/>
  <c r="C267" i="4" s="1"/>
  <c r="E266" i="4"/>
  <c r="R266" i="4" l="1"/>
  <c r="Q266" i="4"/>
  <c r="G267" i="4"/>
  <c r="B268" i="4"/>
  <c r="C268" i="4" s="1"/>
  <c r="D267" i="4"/>
  <c r="A267" i="4"/>
  <c r="E267" i="4"/>
  <c r="R267" i="4" l="1"/>
  <c r="Q267" i="4"/>
  <c r="G268" i="4"/>
  <c r="B269" i="4"/>
  <c r="C269" i="4" s="1"/>
  <c r="D268" i="4"/>
  <c r="E268" i="4"/>
  <c r="A268" i="4"/>
  <c r="R268" i="4" l="1"/>
  <c r="Q268" i="4"/>
  <c r="G269" i="4"/>
  <c r="B270" i="4"/>
  <c r="C270" i="4" s="1"/>
  <c r="E269" i="4"/>
  <c r="A269" i="4"/>
  <c r="D269" i="4"/>
  <c r="R269" i="4" l="1"/>
  <c r="Q269" i="4"/>
  <c r="G270" i="4"/>
  <c r="B271" i="4"/>
  <c r="C271" i="4" s="1"/>
  <c r="D270" i="4"/>
  <c r="A270" i="4"/>
  <c r="E270" i="4"/>
  <c r="R270" i="4" l="1"/>
  <c r="Q270" i="4"/>
  <c r="G271" i="4"/>
  <c r="B272" i="4"/>
  <c r="C272" i="4" s="1"/>
  <c r="D271" i="4"/>
  <c r="E271" i="4"/>
  <c r="A271" i="4"/>
  <c r="R271" i="4" l="1"/>
  <c r="Q271" i="4"/>
  <c r="G272" i="4"/>
  <c r="B273" i="4"/>
  <c r="C273" i="4" s="1"/>
  <c r="A272" i="4"/>
  <c r="E272" i="4"/>
  <c r="D272" i="4"/>
  <c r="R272" i="4" l="1"/>
  <c r="Q272" i="4"/>
  <c r="G273" i="4"/>
  <c r="B274" i="4"/>
  <c r="C274" i="4" s="1"/>
  <c r="D273" i="4"/>
  <c r="E273" i="4"/>
  <c r="A273" i="4"/>
  <c r="R273" i="4" l="1"/>
  <c r="Q273" i="4"/>
  <c r="G274" i="4"/>
  <c r="B275" i="4"/>
  <c r="C275" i="4" s="1"/>
  <c r="E274" i="4"/>
  <c r="D274" i="4"/>
  <c r="A274" i="4"/>
  <c r="R274" i="4" l="1"/>
  <c r="Q274" i="4"/>
  <c r="G275" i="4"/>
  <c r="B276" i="4"/>
  <c r="C276" i="4" s="1"/>
  <c r="D275" i="4"/>
  <c r="E275" i="4"/>
  <c r="A275" i="4"/>
  <c r="R275" i="4" l="1"/>
  <c r="Q275" i="4"/>
  <c r="G276" i="4"/>
  <c r="B277" i="4"/>
  <c r="C277" i="4" s="1"/>
  <c r="E276" i="4"/>
  <c r="A276" i="4"/>
  <c r="D276" i="4"/>
  <c r="S276" i="4" l="1"/>
  <c r="Q276" i="4"/>
  <c r="R276" i="4"/>
  <c r="T276" i="4"/>
  <c r="G277" i="4"/>
  <c r="B278" i="4"/>
  <c r="C278" i="4" s="1"/>
  <c r="D277" i="4"/>
  <c r="E277" i="4"/>
  <c r="A277" i="4"/>
  <c r="Q277" i="4" l="1"/>
  <c r="S277" i="4"/>
  <c r="T277" i="4"/>
  <c r="R277" i="4"/>
  <c r="G278" i="4"/>
  <c r="B279" i="4"/>
  <c r="C279" i="4" s="1"/>
  <c r="D278" i="4"/>
  <c r="E278" i="4"/>
  <c r="A278" i="4"/>
  <c r="S278" i="4" l="1"/>
  <c r="Q278" i="4"/>
  <c r="T278" i="4"/>
  <c r="R278" i="4"/>
  <c r="G279" i="4"/>
  <c r="B280" i="4"/>
  <c r="C280" i="4" s="1"/>
  <c r="A279" i="4"/>
  <c r="D279" i="4"/>
  <c r="E279" i="4"/>
  <c r="S279" i="4" l="1"/>
  <c r="Q279" i="4"/>
  <c r="T279" i="4"/>
  <c r="R279" i="4"/>
  <c r="G280" i="4"/>
  <c r="B281" i="4"/>
  <c r="C281" i="4" s="1"/>
  <c r="E280" i="4"/>
  <c r="D280" i="4"/>
  <c r="A280" i="4"/>
  <c r="S280" i="4" l="1"/>
  <c r="Q280" i="4"/>
  <c r="T280" i="4"/>
  <c r="R280" i="4"/>
  <c r="G281" i="4"/>
  <c r="B282" i="4"/>
  <c r="C282" i="4" s="1"/>
  <c r="A281" i="4"/>
  <c r="E281" i="4"/>
  <c r="D281" i="4"/>
  <c r="Q281" i="4" l="1"/>
  <c r="Q400" i="4" s="1"/>
  <c r="J385" i="4" s="1"/>
  <c r="S281" i="4"/>
  <c r="R281" i="4"/>
  <c r="R400" i="4" s="1"/>
  <c r="K385" i="4" s="1"/>
  <c r="K389" i="4" s="1"/>
  <c r="T281" i="4"/>
  <c r="G282" i="4"/>
  <c r="B283" i="4"/>
  <c r="C283" i="4" s="1"/>
  <c r="E282" i="4"/>
  <c r="D282" i="4"/>
  <c r="A282" i="4"/>
  <c r="S282" i="4" s="1"/>
  <c r="T282" i="4" l="1"/>
  <c r="G283" i="4"/>
  <c r="D283" i="4"/>
  <c r="B284" i="4"/>
  <c r="C284" i="4" s="1"/>
  <c r="A283" i="4"/>
  <c r="E283" i="4"/>
  <c r="T283" i="4" l="1"/>
  <c r="S283" i="4"/>
  <c r="G284" i="4"/>
  <c r="B285" i="4"/>
  <c r="C285" i="4" s="1"/>
  <c r="A284" i="4"/>
  <c r="E284" i="4"/>
  <c r="D284" i="4"/>
  <c r="T284" i="4" l="1"/>
  <c r="S284" i="4"/>
  <c r="G285" i="4"/>
  <c r="B286" i="4"/>
  <c r="C286" i="4" s="1"/>
  <c r="D285" i="4"/>
  <c r="A285" i="4"/>
  <c r="E285" i="4"/>
  <c r="T285" i="4" l="1"/>
  <c r="S285" i="4"/>
  <c r="G286" i="4"/>
  <c r="B287" i="4"/>
  <c r="C287" i="4" s="1"/>
  <c r="D286" i="4"/>
  <c r="E286" i="4"/>
  <c r="A286" i="4"/>
  <c r="S286" i="4" s="1"/>
  <c r="T286" i="4" l="1"/>
  <c r="G287" i="4"/>
  <c r="B288" i="4"/>
  <c r="C288" i="4" s="1"/>
  <c r="D287" i="4"/>
  <c r="E287" i="4"/>
  <c r="A287" i="4"/>
  <c r="S287" i="4" s="1"/>
  <c r="T287" i="4" l="1"/>
  <c r="G288" i="4"/>
  <c r="B289" i="4"/>
  <c r="C289" i="4" s="1"/>
  <c r="D288" i="4"/>
  <c r="A288" i="4"/>
  <c r="E288" i="4"/>
  <c r="T288" i="4" l="1"/>
  <c r="S288" i="4"/>
  <c r="G289" i="4"/>
  <c r="D289" i="4"/>
  <c r="A289" i="4"/>
  <c r="B290" i="4"/>
  <c r="C290" i="4" s="1"/>
  <c r="E289" i="4"/>
  <c r="T289" i="4" l="1"/>
  <c r="S289" i="4"/>
  <c r="G290" i="4"/>
  <c r="B291" i="4"/>
  <c r="C291" i="4" s="1"/>
  <c r="D290" i="4"/>
  <c r="A290" i="4"/>
  <c r="E290" i="4"/>
  <c r="T290" i="4" l="1"/>
  <c r="S290" i="4"/>
  <c r="G291" i="4"/>
  <c r="B292" i="4"/>
  <c r="C292" i="4" s="1"/>
  <c r="D291" i="4"/>
  <c r="A291" i="4"/>
  <c r="E291" i="4"/>
  <c r="T291" i="4" l="1"/>
  <c r="S291" i="4"/>
  <c r="G292" i="4"/>
  <c r="D292" i="4"/>
  <c r="B293" i="4"/>
  <c r="C293" i="4" s="1"/>
  <c r="E292" i="4"/>
  <c r="A292" i="4"/>
  <c r="T292" i="4" l="1"/>
  <c r="S292" i="4"/>
  <c r="G293" i="4"/>
  <c r="B294" i="4"/>
  <c r="C294" i="4" s="1"/>
  <c r="D293" i="4"/>
  <c r="E293" i="4"/>
  <c r="A293" i="4"/>
  <c r="T293" i="4" l="1"/>
  <c r="S293" i="4"/>
  <c r="G294" i="4"/>
  <c r="B295" i="4"/>
  <c r="C295" i="4" s="1"/>
  <c r="A294" i="4"/>
  <c r="E294" i="4"/>
  <c r="D294" i="4"/>
  <c r="T294" i="4" l="1"/>
  <c r="S294" i="4"/>
  <c r="G295" i="4"/>
  <c r="B296" i="4"/>
  <c r="C296" i="4" s="1"/>
  <c r="A295" i="4"/>
  <c r="E295" i="4"/>
  <c r="D295" i="4"/>
  <c r="T295" i="4" l="1"/>
  <c r="S295" i="4"/>
  <c r="G296" i="4"/>
  <c r="B297" i="4"/>
  <c r="C297" i="4" s="1"/>
  <c r="A296" i="4"/>
  <c r="D296" i="4"/>
  <c r="E296" i="4"/>
  <c r="T296" i="4" l="1"/>
  <c r="S296" i="4"/>
  <c r="G297" i="4"/>
  <c r="B298" i="4"/>
  <c r="C298" i="4" s="1"/>
  <c r="D297" i="4"/>
  <c r="A297" i="4"/>
  <c r="E297" i="4"/>
  <c r="T297" i="4" l="1"/>
  <c r="S297" i="4"/>
  <c r="G298" i="4"/>
  <c r="D298" i="4"/>
  <c r="B299" i="4"/>
  <c r="C299" i="4" s="1"/>
  <c r="E298" i="4"/>
  <c r="A298" i="4"/>
  <c r="T298" i="4" l="1"/>
  <c r="S298" i="4"/>
  <c r="G299" i="4"/>
  <c r="B300" i="4"/>
  <c r="C300" i="4" s="1"/>
  <c r="D299" i="4"/>
  <c r="E299" i="4"/>
  <c r="A299" i="4"/>
  <c r="T299" i="4" l="1"/>
  <c r="S299" i="4"/>
  <c r="G300" i="4"/>
  <c r="B301" i="4"/>
  <c r="C301" i="4" s="1"/>
  <c r="A300" i="4"/>
  <c r="E300" i="4"/>
  <c r="D300" i="4"/>
  <c r="T300" i="4" l="1"/>
  <c r="S300" i="4"/>
  <c r="G301" i="4"/>
  <c r="B302" i="4"/>
  <c r="C302" i="4" s="1"/>
  <c r="A301" i="4"/>
  <c r="D301" i="4"/>
  <c r="E301" i="4"/>
  <c r="T301" i="4" l="1"/>
  <c r="S301" i="4"/>
  <c r="G302" i="4"/>
  <c r="B303" i="4"/>
  <c r="C303" i="4" s="1"/>
  <c r="A302" i="4"/>
  <c r="E302" i="4"/>
  <c r="D302" i="4"/>
  <c r="T302" i="4" l="1"/>
  <c r="S302" i="4"/>
  <c r="G303" i="4"/>
  <c r="B304" i="4"/>
  <c r="C304" i="4" s="1"/>
  <c r="A303" i="4"/>
  <c r="D303" i="4"/>
  <c r="E303" i="4"/>
  <c r="T303" i="4" l="1"/>
  <c r="S303" i="4"/>
  <c r="G304" i="4"/>
  <c r="B305" i="4"/>
  <c r="C305" i="4" s="1"/>
  <c r="D304" i="4"/>
  <c r="E304" i="4"/>
  <c r="A304" i="4"/>
  <c r="T304" i="4" l="1"/>
  <c r="S304" i="4"/>
  <c r="G305" i="4"/>
  <c r="B306" i="4"/>
  <c r="C306" i="4" s="1"/>
  <c r="A305" i="4"/>
  <c r="D305" i="4"/>
  <c r="E305" i="4"/>
  <c r="T305" i="4" l="1"/>
  <c r="S305" i="4"/>
  <c r="G306" i="4"/>
  <c r="B307" i="4"/>
  <c r="C307" i="4" s="1"/>
  <c r="A306" i="4"/>
  <c r="E306" i="4"/>
  <c r="D306" i="4"/>
  <c r="T306" i="4" l="1"/>
  <c r="S306" i="4"/>
  <c r="G307" i="4"/>
  <c r="B308" i="4"/>
  <c r="C308" i="4" s="1"/>
  <c r="E307" i="4"/>
  <c r="D307" i="4"/>
  <c r="A307" i="4"/>
  <c r="T307" i="4" l="1"/>
  <c r="S307" i="4"/>
  <c r="G308" i="4"/>
  <c r="B309" i="4"/>
  <c r="C309" i="4" s="1"/>
  <c r="D308" i="4"/>
  <c r="E308" i="4"/>
  <c r="A308" i="4"/>
  <c r="T308" i="4" l="1"/>
  <c r="S308" i="4"/>
  <c r="G309" i="4"/>
  <c r="E309" i="4"/>
  <c r="A309" i="4"/>
  <c r="B310" i="4"/>
  <c r="C310" i="4" s="1"/>
  <c r="D309" i="4"/>
  <c r="T309" i="4" l="1"/>
  <c r="S309" i="4"/>
  <c r="G310" i="4"/>
  <c r="B311" i="4"/>
  <c r="C311" i="4" s="1"/>
  <c r="D310" i="4"/>
  <c r="E310" i="4"/>
  <c r="A310" i="4"/>
  <c r="T310" i="4" l="1"/>
  <c r="S310" i="4"/>
  <c r="G311" i="4"/>
  <c r="B312" i="4"/>
  <c r="C312" i="4" s="1"/>
  <c r="D311" i="4"/>
  <c r="E311" i="4"/>
  <c r="A311" i="4"/>
  <c r="T311" i="4" l="1"/>
  <c r="S311" i="4"/>
  <c r="G312" i="4"/>
  <c r="B313" i="4"/>
  <c r="C313" i="4" s="1"/>
  <c r="E312" i="4"/>
  <c r="D312" i="4"/>
  <c r="A312" i="4"/>
  <c r="T312" i="4" l="1"/>
  <c r="S312" i="4"/>
  <c r="G313" i="4"/>
  <c r="B314" i="4"/>
  <c r="C314" i="4" s="1"/>
  <c r="E313" i="4"/>
  <c r="A313" i="4"/>
  <c r="D313" i="4"/>
  <c r="T313" i="4" l="1"/>
  <c r="S313" i="4"/>
  <c r="G314" i="4"/>
  <c r="E314" i="4"/>
  <c r="A314" i="4"/>
  <c r="B315" i="4"/>
  <c r="C315" i="4" s="1"/>
  <c r="D314" i="4"/>
  <c r="T314" i="4" l="1"/>
  <c r="S314" i="4"/>
  <c r="G315" i="4"/>
  <c r="B316" i="4"/>
  <c r="C316" i="4" s="1"/>
  <c r="A315" i="4"/>
  <c r="D315" i="4"/>
  <c r="E315" i="4"/>
  <c r="T315" i="4" l="1"/>
  <c r="S315" i="4"/>
  <c r="G316" i="4"/>
  <c r="B317" i="4"/>
  <c r="C317" i="4" s="1"/>
  <c r="E316" i="4"/>
  <c r="D316" i="4"/>
  <c r="A316" i="4"/>
  <c r="T316" i="4" l="1"/>
  <c r="S316" i="4"/>
  <c r="G317" i="4"/>
  <c r="B318" i="4"/>
  <c r="C318" i="4" s="1"/>
  <c r="D317" i="4"/>
  <c r="A317" i="4"/>
  <c r="E317" i="4"/>
  <c r="T317" i="4" l="1"/>
  <c r="S317" i="4"/>
  <c r="G318" i="4"/>
  <c r="E318" i="4"/>
  <c r="B319" i="4"/>
  <c r="C319" i="4" s="1"/>
  <c r="D318" i="4"/>
  <c r="A318" i="4"/>
  <c r="T318" i="4" l="1"/>
  <c r="S318" i="4"/>
  <c r="G319" i="4"/>
  <c r="B320" i="4"/>
  <c r="C320" i="4" s="1"/>
  <c r="D319" i="4"/>
  <c r="E319" i="4"/>
  <c r="A319" i="4"/>
  <c r="T319" i="4" l="1"/>
  <c r="S319" i="4"/>
  <c r="G320" i="4"/>
  <c r="E320" i="4"/>
  <c r="B321" i="4"/>
  <c r="C321" i="4" s="1"/>
  <c r="D320" i="4"/>
  <c r="A320" i="4"/>
  <c r="T320" i="4" l="1"/>
  <c r="S320" i="4"/>
  <c r="G321" i="4"/>
  <c r="E321" i="4"/>
  <c r="B322" i="4"/>
  <c r="C322" i="4" s="1"/>
  <c r="D321" i="4"/>
  <c r="A321" i="4"/>
  <c r="T321" i="4" l="1"/>
  <c r="S321" i="4"/>
  <c r="G322" i="4"/>
  <c r="D322" i="4"/>
  <c r="B323" i="4"/>
  <c r="C323" i="4" s="1"/>
  <c r="E322" i="4"/>
  <c r="A322" i="4"/>
  <c r="T322" i="4" l="1"/>
  <c r="S322" i="4"/>
  <c r="G323" i="4"/>
  <c r="E323" i="4"/>
  <c r="B324" i="4"/>
  <c r="C324" i="4" s="1"/>
  <c r="D323" i="4"/>
  <c r="A323" i="4"/>
  <c r="T323" i="4" l="1"/>
  <c r="S323" i="4"/>
  <c r="G324" i="4"/>
  <c r="B325" i="4"/>
  <c r="C325" i="4" s="1"/>
  <c r="D324" i="4"/>
  <c r="E324" i="4"/>
  <c r="A324" i="4"/>
  <c r="T324" i="4" l="1"/>
  <c r="S324" i="4"/>
  <c r="G325" i="4"/>
  <c r="D325" i="4"/>
  <c r="A325" i="4"/>
  <c r="B326" i="4"/>
  <c r="C326" i="4" s="1"/>
  <c r="E325" i="4"/>
  <c r="T325" i="4" l="1"/>
  <c r="S325" i="4"/>
  <c r="G326" i="4"/>
  <c r="D326" i="4"/>
  <c r="E326" i="4"/>
  <c r="B327" i="4"/>
  <c r="C327" i="4" s="1"/>
  <c r="A326" i="4"/>
  <c r="T326" i="4" l="1"/>
  <c r="S326" i="4"/>
  <c r="G327" i="4"/>
  <c r="D327" i="4"/>
  <c r="A327" i="4"/>
  <c r="B328" i="4"/>
  <c r="C328" i="4" s="1"/>
  <c r="E327" i="4"/>
  <c r="T327" i="4" l="1"/>
  <c r="S327" i="4"/>
  <c r="G328" i="4"/>
  <c r="D328" i="4"/>
  <c r="A328" i="4"/>
  <c r="B329" i="4"/>
  <c r="C329" i="4" s="1"/>
  <c r="E328" i="4"/>
  <c r="T328" i="4" l="1"/>
  <c r="S328" i="4"/>
  <c r="G329" i="4"/>
  <c r="E329" i="4"/>
  <c r="B330" i="4"/>
  <c r="C330" i="4" s="1"/>
  <c r="D329" i="4"/>
  <c r="A329" i="4"/>
  <c r="T329" i="4" l="1"/>
  <c r="S329" i="4"/>
  <c r="G330" i="4"/>
  <c r="B331" i="4"/>
  <c r="C331" i="4" s="1"/>
  <c r="D330" i="4"/>
  <c r="E330" i="4"/>
  <c r="A330" i="4"/>
  <c r="T330" i="4" l="1"/>
  <c r="S330" i="4"/>
  <c r="G331" i="4"/>
  <c r="D331" i="4"/>
  <c r="A331" i="4"/>
  <c r="B332" i="4"/>
  <c r="C332" i="4" s="1"/>
  <c r="E331" i="4"/>
  <c r="T331" i="4" l="1"/>
  <c r="S331" i="4"/>
  <c r="G332" i="4"/>
  <c r="A332" i="4"/>
  <c r="B333" i="4"/>
  <c r="C333" i="4" s="1"/>
  <c r="D332" i="4"/>
  <c r="E332" i="4"/>
  <c r="T332" i="4" l="1"/>
  <c r="S332" i="4"/>
  <c r="G333" i="4"/>
  <c r="B334" i="4"/>
  <c r="C334" i="4" s="1"/>
  <c r="E333" i="4"/>
  <c r="D333" i="4"/>
  <c r="A333" i="4"/>
  <c r="T333" i="4" l="1"/>
  <c r="S333" i="4"/>
  <c r="G334" i="4"/>
  <c r="B335" i="4"/>
  <c r="C335" i="4" s="1"/>
  <c r="A334" i="4"/>
  <c r="D334" i="4"/>
  <c r="E334" i="4"/>
  <c r="T334" i="4" l="1"/>
  <c r="S334" i="4"/>
  <c r="G335" i="4"/>
  <c r="B336" i="4"/>
  <c r="C336" i="4" s="1"/>
  <c r="E335" i="4"/>
  <c r="A335" i="4"/>
  <c r="D335" i="4"/>
  <c r="T335" i="4" l="1"/>
  <c r="S335" i="4"/>
  <c r="G336" i="4"/>
  <c r="D336" i="4"/>
  <c r="B337" i="4"/>
  <c r="C337" i="4" s="1"/>
  <c r="A336" i="4"/>
  <c r="E336" i="4"/>
  <c r="T336" i="4" l="1"/>
  <c r="S336" i="4"/>
  <c r="G337" i="4"/>
  <c r="B338" i="4"/>
  <c r="C338" i="4" s="1"/>
  <c r="D337" i="4"/>
  <c r="E337" i="4"/>
  <c r="A337" i="4"/>
  <c r="T337" i="4" l="1"/>
  <c r="S337" i="4"/>
  <c r="G338" i="4"/>
  <c r="E338" i="4"/>
  <c r="A338" i="4"/>
  <c r="B339" i="4"/>
  <c r="C339" i="4" s="1"/>
  <c r="D338" i="4"/>
  <c r="T338" i="4" l="1"/>
  <c r="S338" i="4"/>
  <c r="G339" i="4"/>
  <c r="D339" i="4"/>
  <c r="E339" i="4"/>
  <c r="A339" i="4"/>
  <c r="B340" i="4"/>
  <c r="C340" i="4" s="1"/>
  <c r="T339" i="4" l="1"/>
  <c r="S339" i="4"/>
  <c r="G340" i="4"/>
  <c r="B341" i="4"/>
  <c r="C341" i="4" s="1"/>
  <c r="D340" i="4"/>
  <c r="E340" i="4"/>
  <c r="A340" i="4"/>
  <c r="T340" i="4" l="1"/>
  <c r="S340" i="4"/>
  <c r="G341" i="4"/>
  <c r="E341" i="4"/>
  <c r="B342" i="4"/>
  <c r="C342" i="4" s="1"/>
  <c r="D341" i="4"/>
  <c r="A341" i="4"/>
  <c r="T341" i="4" l="1"/>
  <c r="S341" i="4"/>
  <c r="G342" i="4"/>
  <c r="B343" i="4"/>
  <c r="C343" i="4" s="1"/>
  <c r="A342" i="4"/>
  <c r="D342" i="4"/>
  <c r="E342" i="4"/>
  <c r="T342" i="4" l="1"/>
  <c r="S342" i="4"/>
  <c r="G343" i="4"/>
  <c r="D343" i="4"/>
  <c r="B344" i="4"/>
  <c r="C344" i="4" s="1"/>
  <c r="A343" i="4"/>
  <c r="E343" i="4"/>
  <c r="T343" i="4" l="1"/>
  <c r="S343" i="4"/>
  <c r="G344" i="4"/>
  <c r="E344" i="4"/>
  <c r="A344" i="4"/>
  <c r="B345" i="4"/>
  <c r="C345" i="4" s="1"/>
  <c r="D344" i="4"/>
  <c r="T344" i="4" l="1"/>
  <c r="S344" i="4"/>
  <c r="G345" i="4"/>
  <c r="A345" i="4"/>
  <c r="B346" i="4"/>
  <c r="C346" i="4" s="1"/>
  <c r="D345" i="4"/>
  <c r="E345" i="4"/>
  <c r="T345" i="4" l="1"/>
  <c r="S345" i="4"/>
  <c r="G346" i="4"/>
  <c r="D346" i="4"/>
  <c r="E346" i="4"/>
  <c r="B347" i="4"/>
  <c r="C347" i="4" s="1"/>
  <c r="A346" i="4"/>
  <c r="T346" i="4" l="1"/>
  <c r="S346" i="4"/>
  <c r="G347" i="4"/>
  <c r="A347" i="4"/>
  <c r="E347" i="4"/>
  <c r="B348" i="4"/>
  <c r="C348" i="4" s="1"/>
  <c r="D347" i="4"/>
  <c r="T347" i="4" l="1"/>
  <c r="S347" i="4"/>
  <c r="G348" i="4"/>
  <c r="B349" i="4"/>
  <c r="C349" i="4" s="1"/>
  <c r="A348" i="4"/>
  <c r="E348" i="4"/>
  <c r="D348" i="4"/>
  <c r="T348" i="4" l="1"/>
  <c r="S348" i="4"/>
  <c r="G349" i="4"/>
  <c r="E349" i="4"/>
  <c r="B350" i="4"/>
  <c r="C350" i="4" s="1"/>
  <c r="D349" i="4"/>
  <c r="A349" i="4"/>
  <c r="T349" i="4" l="1"/>
  <c r="S349" i="4"/>
  <c r="G350" i="4"/>
  <c r="E350" i="4"/>
  <c r="D350" i="4"/>
  <c r="B351" i="4"/>
  <c r="C351" i="4" s="1"/>
  <c r="A350" i="4"/>
  <c r="T350" i="4" l="1"/>
  <c r="S350" i="4"/>
  <c r="G351" i="4"/>
  <c r="B352" i="4"/>
  <c r="C352" i="4" s="1"/>
  <c r="D351" i="4"/>
  <c r="A351" i="4"/>
  <c r="E351" i="4"/>
  <c r="T351" i="4" l="1"/>
  <c r="S351" i="4"/>
  <c r="G352" i="4"/>
  <c r="E352" i="4"/>
  <c r="B353" i="4"/>
  <c r="C353" i="4" s="1"/>
  <c r="A352" i="4"/>
  <c r="D352" i="4"/>
  <c r="T352" i="4" l="1"/>
  <c r="S352" i="4"/>
  <c r="G353" i="4"/>
  <c r="B354" i="4"/>
  <c r="C354" i="4" s="1"/>
  <c r="E353" i="4"/>
  <c r="D353" i="4"/>
  <c r="A353" i="4"/>
  <c r="T353" i="4" l="1"/>
  <c r="S353" i="4"/>
  <c r="G354" i="4"/>
  <c r="B355" i="4"/>
  <c r="C355" i="4" s="1"/>
  <c r="D354" i="4"/>
  <c r="A354" i="4"/>
  <c r="E354" i="4"/>
  <c r="T354" i="4" l="1"/>
  <c r="S354" i="4"/>
  <c r="G355" i="4"/>
  <c r="B356" i="4"/>
  <c r="C356" i="4" s="1"/>
  <c r="E355" i="4"/>
  <c r="A355" i="4"/>
  <c r="D355" i="4"/>
  <c r="T355" i="4" l="1"/>
  <c r="S355" i="4"/>
  <c r="G356" i="4"/>
  <c r="B357" i="4"/>
  <c r="C357" i="4" s="1"/>
  <c r="E356" i="4"/>
  <c r="D356" i="4"/>
  <c r="A356" i="4"/>
  <c r="T356" i="4" l="1"/>
  <c r="S356" i="4"/>
  <c r="G357" i="4"/>
  <c r="B358" i="4"/>
  <c r="C358" i="4" s="1"/>
  <c r="A357" i="4"/>
  <c r="D357" i="4"/>
  <c r="E357" i="4"/>
  <c r="T357" i="4" l="1"/>
  <c r="S357" i="4"/>
  <c r="G358" i="4"/>
  <c r="D358" i="4"/>
  <c r="A358" i="4"/>
  <c r="E358" i="4"/>
  <c r="B359" i="4"/>
  <c r="C359" i="4" s="1"/>
  <c r="T358" i="4" l="1"/>
  <c r="S358" i="4"/>
  <c r="G359" i="4"/>
  <c r="B360" i="4"/>
  <c r="C360" i="4" s="1"/>
  <c r="E359" i="4"/>
  <c r="D359" i="4"/>
  <c r="A359" i="4"/>
  <c r="T359" i="4" l="1"/>
  <c r="S359" i="4"/>
  <c r="G360" i="4"/>
  <c r="A360" i="4"/>
  <c r="B361" i="4"/>
  <c r="C361" i="4" s="1"/>
  <c r="D360" i="4"/>
  <c r="E360" i="4"/>
  <c r="T360" i="4" l="1"/>
  <c r="S360" i="4"/>
  <c r="G361" i="4"/>
  <c r="B362" i="4"/>
  <c r="C362" i="4" s="1"/>
  <c r="A361" i="4"/>
  <c r="D361" i="4"/>
  <c r="E361" i="4"/>
  <c r="T361" i="4" l="1"/>
  <c r="S361" i="4"/>
  <c r="G362" i="4"/>
  <c r="A362" i="4"/>
  <c r="B363" i="4"/>
  <c r="C363" i="4" s="1"/>
  <c r="E362" i="4"/>
  <c r="D362" i="4"/>
  <c r="T362" i="4" l="1"/>
  <c r="S362" i="4"/>
  <c r="G363" i="4"/>
  <c r="E363" i="4"/>
  <c r="B364" i="4"/>
  <c r="C364" i="4" s="1"/>
  <c r="A363" i="4"/>
  <c r="D363" i="4"/>
  <c r="T363" i="4" l="1"/>
  <c r="S363" i="4"/>
  <c r="G364" i="4"/>
  <c r="B365" i="4"/>
  <c r="C365" i="4" s="1"/>
  <c r="E364" i="4"/>
  <c r="A364" i="4"/>
  <c r="D364" i="4"/>
  <c r="T364" i="4" l="1"/>
  <c r="S364" i="4"/>
  <c r="G365" i="4"/>
  <c r="B366" i="4"/>
  <c r="C366" i="4" s="1"/>
  <c r="E365" i="4"/>
  <c r="D365" i="4"/>
  <c r="A365" i="4"/>
  <c r="T365" i="4" l="1"/>
  <c r="S365" i="4"/>
  <c r="G366" i="4"/>
  <c r="B367" i="4"/>
  <c r="C367" i="4" s="1"/>
  <c r="D366" i="4"/>
  <c r="E366" i="4"/>
  <c r="A366" i="4"/>
  <c r="T366" i="4" l="1"/>
  <c r="S366" i="4"/>
  <c r="G367" i="4"/>
  <c r="B368" i="4"/>
  <c r="C368" i="4" s="1"/>
  <c r="A367" i="4"/>
  <c r="E367" i="4"/>
  <c r="D367" i="4"/>
  <c r="T367" i="4" l="1"/>
  <c r="S367" i="4"/>
  <c r="G368" i="4"/>
  <c r="D368" i="4"/>
  <c r="B369" i="4"/>
  <c r="C369" i="4" s="1"/>
  <c r="E368" i="4"/>
  <c r="A368" i="4"/>
  <c r="T368" i="4" l="1"/>
  <c r="S368" i="4"/>
  <c r="G369" i="4"/>
  <c r="A369" i="4"/>
  <c r="E369" i="4"/>
  <c r="B370" i="4"/>
  <c r="D369" i="4"/>
  <c r="C371" i="4" l="1"/>
  <c r="C370" i="4"/>
  <c r="G370" i="4" s="1"/>
  <c r="T369" i="4"/>
  <c r="S369" i="4"/>
  <c r="K371" i="4"/>
  <c r="K400" i="4" s="1"/>
  <c r="A370" i="4"/>
  <c r="D370" i="4"/>
  <c r="E370" i="4"/>
  <c r="B371" i="4"/>
  <c r="G371" i="4" s="1"/>
  <c r="T370" i="4" l="1"/>
  <c r="S370" i="4"/>
  <c r="A371" i="4"/>
  <c r="T371" i="4" l="1"/>
  <c r="T400" i="4" s="1"/>
  <c r="S371" i="4"/>
  <c r="S400" i="4" s="1"/>
  <c r="J391" i="4" s="1"/>
  <c r="K391" i="4" l="1"/>
  <c r="K395" i="4" s="1"/>
</calcChain>
</file>

<file path=xl/sharedStrings.xml><?xml version="1.0" encoding="utf-8"?>
<sst xmlns="http://schemas.openxmlformats.org/spreadsheetml/2006/main" count="137" uniqueCount="89">
  <si>
    <t>-------------&gt; zie uitleg onderaan &lt;------------</t>
  </si>
  <si>
    <t xml:space="preserve">Naam </t>
  </si>
  <si>
    <t xml:space="preserve"> </t>
  </si>
  <si>
    <t>Emailadres</t>
  </si>
  <si>
    <t>Functie</t>
  </si>
  <si>
    <t xml:space="preserve">Bankrekening (IBAN) </t>
  </si>
  <si>
    <t>trainingsgroep</t>
  </si>
  <si>
    <t>keuze ---&gt; (klik hier)</t>
  </si>
  <si>
    <t>vergoeding afgesproken</t>
  </si>
  <si>
    <r>
      <rPr>
        <b/>
        <sz val="11"/>
        <color theme="1"/>
        <rFont val="Calibri"/>
        <family val="2"/>
        <scheme val="minor"/>
      </rPr>
      <t>Begeleide wedstrijden</t>
    </r>
    <r>
      <rPr>
        <sz val="11"/>
        <color theme="1"/>
        <rFont val="Calibri"/>
        <family val="2"/>
        <scheme val="minor"/>
      </rPr>
      <t xml:space="preserve">;  NB(reis)kosten voor wedstrijden kun je bij Overige kosten opnemen		</t>
    </r>
  </si>
  <si>
    <t>datum (dd/mm/JJJJ)</t>
  </si>
  <si>
    <t>naam wedstrijd</t>
  </si>
  <si>
    <t>1=gewone wedstrijd; 
2=baancompetitie</t>
  </si>
  <si>
    <t>opmerkingen</t>
  </si>
  <si>
    <t>Q1</t>
  </si>
  <si>
    <t>Q2</t>
  </si>
  <si>
    <t>Q3</t>
  </si>
  <si>
    <t>Q4</t>
  </si>
  <si>
    <t>voorbeeld (Kwartaal (Q) wordt automatisch gevuld</t>
  </si>
  <si>
    <t>lege regel als voorbeeld</t>
  </si>
  <si>
    <t>totaal wedstrijden</t>
  </si>
  <si>
    <t>OVERIGE KOSTEN</t>
  </si>
  <si>
    <t>toelichting</t>
  </si>
  <si>
    <t>bedrag</t>
  </si>
  <si>
    <t>totaal overige kosten</t>
  </si>
  <si>
    <t>uitleg invoer declaratieformulier voor trainers</t>
  </si>
  <si>
    <t>Vul in Naam, IBAN, etc. op dit voorblad</t>
  </si>
  <si>
    <r>
      <rPr>
        <sz val="20"/>
        <color rgb="FF000000"/>
        <rFont val="Calibri"/>
        <family val="2"/>
      </rPr>
      <t xml:space="preserve">Kies </t>
    </r>
    <r>
      <rPr>
        <sz val="20"/>
        <color rgb="FFFF0000"/>
        <rFont val="Calibri"/>
        <family val="2"/>
      </rPr>
      <t>welke traininggroep</t>
    </r>
    <r>
      <rPr>
        <sz val="20"/>
        <color rgb="FF000000"/>
        <rFont val="Calibri"/>
        <family val="2"/>
      </rPr>
      <t xml:space="preserve"> (via keuze via pijltje dat verschijnt als je op het veld klikt, aan de rechterkant van het veld)</t>
    </r>
  </si>
  <si>
    <r>
      <rPr>
        <sz val="20"/>
        <color rgb="FF000000"/>
        <rFont val="Calibri"/>
        <family val="2"/>
      </rPr>
      <t xml:space="preserve">Kies vervolgens het </t>
    </r>
    <r>
      <rPr>
        <sz val="20"/>
        <color rgb="FFFF0000"/>
        <rFont val="Calibri"/>
        <family val="2"/>
      </rPr>
      <t>trainerstarief</t>
    </r>
    <r>
      <rPr>
        <sz val="20"/>
        <color rgb="FF000000"/>
        <rFont val="Calibri"/>
        <family val="2"/>
      </rPr>
      <t xml:space="preserve"> dat met jou is afgesproken (ook weer via klikken op pijltje rechts). NB. Mocht je tussentijds wisselen van tarief graag dan hiervoor een apart formulier in te vullen (anders werd het spreadsheet te ingewikkeld) </t>
    </r>
  </si>
  <si>
    <r>
      <rPr>
        <sz val="20"/>
        <color rgb="FF000000"/>
        <rFont val="Calibri"/>
        <family val="2"/>
      </rPr>
      <t xml:space="preserve">Indien van toepassing vul nog de </t>
    </r>
    <r>
      <rPr>
        <sz val="20"/>
        <color rgb="FFFF0000"/>
        <rFont val="Calibri"/>
        <family val="2"/>
      </rPr>
      <t>overige kosten</t>
    </r>
    <r>
      <rPr>
        <sz val="20"/>
        <color rgb="FF000000"/>
        <rFont val="Calibri"/>
        <family val="2"/>
      </rPr>
      <t xml:space="preserve"> in die je wilt declareren (bijv. reiskosten wedstrijd, bijwonen Looptrainersdag, en overige kosten voor een training)</t>
    </r>
  </si>
  <si>
    <r>
      <t xml:space="preserve">Als eerste </t>
    </r>
    <r>
      <rPr>
        <sz val="20"/>
        <color rgb="FFFF0000"/>
        <rFont val="Calibri (Hoofdtekst)"/>
      </rPr>
      <t xml:space="preserve">kies je het kwartaal (Q 1, Q2, Q 3 Q4) </t>
    </r>
    <r>
      <rPr>
        <sz val="20"/>
        <color theme="1"/>
        <rFont val="Calibri"/>
        <family val="2"/>
        <scheme val="minor"/>
      </rPr>
      <t>door op het pijltje van de oranje Q te klikken. Indien meerdere kwartalen vink dan meerdere kwartalen aan</t>
    </r>
  </si>
  <si>
    <r>
      <rPr>
        <sz val="20"/>
        <color rgb="FF000000"/>
        <rFont val="Calibri"/>
        <family val="2"/>
      </rPr>
      <t xml:space="preserve">Vervolgens </t>
    </r>
    <r>
      <rPr>
        <sz val="20"/>
        <color rgb="FFFF0000"/>
        <rFont val="Calibri"/>
        <family val="2"/>
      </rPr>
      <t>kies je weekdag</t>
    </r>
    <r>
      <rPr>
        <sz val="20"/>
        <color rgb="FF000000"/>
        <rFont val="Calibri"/>
        <family val="2"/>
      </rPr>
      <t>, waarbij je kunt aanvinken welke weekdag je vaak training geeft. Verwijder de dagen waarop je geen trainingen geeft maar laat &lt;blanks/lege cellen&gt; aangevinkt staan</t>
    </r>
  </si>
  <si>
    <r>
      <rPr>
        <sz val="20"/>
        <color rgb="FF000000"/>
        <rFont val="Calibri"/>
        <family val="2"/>
      </rPr>
      <t xml:space="preserve">Vul vervolgens </t>
    </r>
    <r>
      <rPr>
        <sz val="20"/>
        <color rgb="FFFF0000"/>
        <rFont val="Calibri"/>
        <family val="2"/>
      </rPr>
      <t>een 1</t>
    </r>
    <r>
      <rPr>
        <sz val="20"/>
        <color rgb="FF000000"/>
        <rFont val="Calibri"/>
        <family val="2"/>
      </rPr>
      <t xml:space="preserve"> in bij elke dag dat je </t>
    </r>
    <r>
      <rPr>
        <sz val="20"/>
        <color rgb="FFFF0000"/>
        <rFont val="Calibri"/>
        <family val="2"/>
      </rPr>
      <t>training</t>
    </r>
    <r>
      <rPr>
        <sz val="20"/>
        <color rgb="FF000000"/>
        <rFont val="Calibri"/>
        <family val="2"/>
      </rPr>
      <t xml:space="preserve"> hebt gegeven </t>
    </r>
    <r>
      <rPr>
        <sz val="20"/>
        <color rgb="FFFF0000"/>
        <rFont val="Calibri"/>
        <family val="2"/>
      </rPr>
      <t>(NB. Maak je hier toevallig een foutje voer dan een 0 in, anders krijg je fout in formule)</t>
    </r>
    <r>
      <rPr>
        <sz val="20"/>
        <color rgb="FF000000"/>
        <rFont val="Calibri"/>
        <family val="2"/>
      </rPr>
      <t xml:space="preserve">. Geef je </t>
    </r>
    <r>
      <rPr>
        <sz val="20"/>
        <color rgb="FFFF0000"/>
        <rFont val="Calibri"/>
        <family val="2"/>
      </rPr>
      <t>incidenteel</t>
    </r>
    <r>
      <rPr>
        <sz val="20"/>
        <color rgb="FF000000"/>
        <rFont val="Calibri"/>
        <family val="2"/>
      </rPr>
      <t xml:space="preserve"> een training (bij vervanging) op een andere weekdag mag je die ook bij '</t>
    </r>
    <r>
      <rPr>
        <sz val="20"/>
        <color rgb="FFFF0000"/>
        <rFont val="Calibri"/>
        <family val="2"/>
      </rPr>
      <t xml:space="preserve"> begeleide wedstrijden'</t>
    </r>
    <r>
      <rPr>
        <sz val="20"/>
        <color rgb="FF000000"/>
        <rFont val="Calibri"/>
        <family val="2"/>
      </rPr>
      <t xml:space="preserve"> op het </t>
    </r>
    <r>
      <rPr>
        <sz val="20"/>
        <color rgb="FFEE0000"/>
        <rFont val="Calibri"/>
        <family val="2"/>
      </rPr>
      <t xml:space="preserve">voorblad </t>
    </r>
    <r>
      <rPr>
        <sz val="20"/>
        <color rgb="FF000000"/>
        <rFont val="Calibri"/>
        <family val="2"/>
      </rPr>
      <t>vermelden!</t>
    </r>
  </si>
  <si>
    <r>
      <t xml:space="preserve">Als je (een deel van) je kwartaal vergoeding wil doneren aan de club of een geleding binnen de club kun je dit aangeven in het </t>
    </r>
    <r>
      <rPr>
        <sz val="20"/>
        <color rgb="FFEE0000"/>
        <rFont val="Calibri"/>
        <family val="2"/>
        <scheme val="minor"/>
      </rPr>
      <t>donatieveld</t>
    </r>
    <r>
      <rPr>
        <sz val="20"/>
        <color theme="1"/>
        <rFont val="Calibri"/>
        <family val="2"/>
        <scheme val="minor"/>
      </rPr>
      <t xml:space="preserve"> (je hoeft geen min teken in te voeren).</t>
    </r>
  </si>
  <si>
    <t>De telling en berekening gaat automatisch</t>
  </si>
  <si>
    <r>
      <rPr>
        <sz val="20"/>
        <color rgb="FF000000"/>
        <rFont val="Calibri"/>
        <family val="2"/>
      </rPr>
      <t xml:space="preserve">Sla het bestand op onder een </t>
    </r>
    <r>
      <rPr>
        <sz val="20"/>
        <color rgb="FFFF0000"/>
        <rFont val="Calibri"/>
        <family val="2"/>
      </rPr>
      <t>eigen naam en periode</t>
    </r>
    <r>
      <rPr>
        <sz val="20"/>
        <color rgb="FF000000"/>
        <rFont val="Calibri"/>
        <family val="2"/>
      </rPr>
      <t xml:space="preserve"> (bijv:&lt; naam trainer&gt; + declaratieperiode, dus Jantje PietersenQ4-2024)</t>
    </r>
  </si>
  <si>
    <r>
      <rPr>
        <sz val="20"/>
        <color rgb="FF000000"/>
        <rFont val="Calibri"/>
        <family val="2"/>
      </rPr>
      <t xml:space="preserve">Mail het bestand aan </t>
    </r>
    <r>
      <rPr>
        <sz val="20"/>
        <color rgb="FFFF0000"/>
        <rFont val="Calibri"/>
        <family val="2"/>
      </rPr>
      <t>penningmeester@utrechtatletiek.nl</t>
    </r>
  </si>
  <si>
    <t>Trainingen</t>
  </si>
  <si>
    <t>kwartaal</t>
  </si>
  <si>
    <t>datum</t>
  </si>
  <si>
    <t>weekdag</t>
  </si>
  <si>
    <t>datum voluit</t>
  </si>
  <si>
    <t xml:space="preserve">training </t>
  </si>
  <si>
    <t>Q1T</t>
  </si>
  <si>
    <t>Q1B</t>
  </si>
  <si>
    <t>Q2T</t>
  </si>
  <si>
    <t>Q2B</t>
  </si>
  <si>
    <t>Q3T</t>
  </si>
  <si>
    <t>Q4T</t>
  </si>
  <si>
    <t>Totaal trainingen Q1</t>
  </si>
  <si>
    <t>Totaal Q1 voorblad</t>
  </si>
  <si>
    <t>Donatie Q1</t>
  </si>
  <si>
    <t>&lt;geef eventueel doel aan&gt;</t>
  </si>
  <si>
    <t>Totaal Q1</t>
  </si>
  <si>
    <t>Totaal  trainingen Q2</t>
  </si>
  <si>
    <t>Totaal  Q2 voorblad</t>
  </si>
  <si>
    <t>Donatie Q2</t>
  </si>
  <si>
    <t>TotaalQ2</t>
  </si>
  <si>
    <t>Totaal trainingen Q3</t>
  </si>
  <si>
    <t>Totaal Q3 voorblad</t>
  </si>
  <si>
    <t>Donatie Q3</t>
  </si>
  <si>
    <t>Totaal Q3</t>
  </si>
  <si>
    <t>Totaal trainingen Q4</t>
  </si>
  <si>
    <t>Totaal Q4 voorblad</t>
  </si>
  <si>
    <t>Donatie Q4</t>
  </si>
  <si>
    <t>Totaal Q4</t>
  </si>
  <si>
    <t>Totaal trainingen jaar</t>
  </si>
  <si>
    <t>versiebeheer</t>
  </si>
  <si>
    <t>versie 4.0 declaratieformulier, aug 2025</t>
  </si>
  <si>
    <t>keuzes</t>
  </si>
  <si>
    <t xml:space="preserve">tarief </t>
  </si>
  <si>
    <t>trainingsgroepen</t>
  </si>
  <si>
    <t>hulp trainer</t>
  </si>
  <si>
    <t xml:space="preserve">jeugd pupillen </t>
  </si>
  <si>
    <t>assistent trainer, &gt; 1jr ervaring</t>
  </si>
  <si>
    <t xml:space="preserve">jeugd junioren </t>
  </si>
  <si>
    <t>assistent trainer (met niveau 2)</t>
  </si>
  <si>
    <t>studenten</t>
  </si>
  <si>
    <t>trainer (eindverantwoordelijk)</t>
  </si>
  <si>
    <t>sprint/technisch</t>
  </si>
  <si>
    <t>trainer met niveau 3 diploma</t>
  </si>
  <si>
    <t>MLA</t>
  </si>
  <si>
    <t>trainer met niveau 4 diploma</t>
  </si>
  <si>
    <t>loopgroepen (LA, recr,HLG)</t>
  </si>
  <si>
    <t>masters</t>
  </si>
  <si>
    <t>3e helft</t>
  </si>
  <si>
    <t xml:space="preserve">verenigingsjaar </t>
  </si>
  <si>
    <t>Op dit voorblad kun je ook aangeven bij welke wedstrijden je als begeleider bent opgetreden. Voor baancompetities een 2 invullen (je krijgt voor die wedstrijden een dubbele trainersvergoeding. Dit geldt ook voor als je een hele dag bij de crosscompetitie begeleidt).</t>
  </si>
  <si>
    <r>
      <rPr>
        <sz val="20"/>
        <color rgb="FF000000"/>
        <rFont val="Calibri"/>
        <family val="2"/>
      </rPr>
      <t xml:space="preserve">Nu ga je verder op het </t>
    </r>
    <r>
      <rPr>
        <sz val="20"/>
        <color rgb="FFFF0000"/>
        <rFont val="Calibri"/>
        <family val="2"/>
      </rPr>
      <t>Invullen t</t>
    </r>
    <r>
      <rPr>
        <sz val="20"/>
        <color rgb="FFEE0000"/>
        <rFont val="Calibri"/>
        <family val="2"/>
      </rPr>
      <t>rainingen</t>
    </r>
    <r>
      <rPr>
        <sz val="20"/>
        <color rgb="FF000000"/>
        <rFont val="Calibri"/>
        <family val="2"/>
      </rPr>
      <t xml:space="preserve"> blad</t>
    </r>
    <r>
      <rPr>
        <sz val="20"/>
        <color theme="1"/>
        <rFont val="Calibri"/>
        <family val="2"/>
      </rPr>
      <t xml:space="preserve"> (zie onderaan dit werkblad, daar zie je verschillende tabbladen)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</si>
</sst>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dddd"/>
  </numFmts>
  <fonts count="34"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i/>
      <sz val="11"/>
      <color theme="1"/>
      <name val="Calibri"/>
      <family val="2"/>
      <scheme val="minor"/>
    </font>
    <font>
      <b/>
      <sz val="20"/>
      <color theme="1"/>
      <name val="Calibri"/>
      <family val="2"/>
      <scheme val="minor"/>
    </font>
    <font>
      <sz val="11"/>
      <color rgb="FFFF0000"/>
      <name val="Calibri"/>
      <family val="2"/>
      <scheme val="minor"/>
    </font>
    <font>
      <u/>
      <sz val="11"/>
      <color theme="10"/>
      <name val="Calibri"/>
      <family val="2"/>
      <scheme val="minor"/>
    </font>
    <font>
      <sz val="16"/>
      <color theme="1"/>
      <name val="Calibri"/>
      <family val="2"/>
      <scheme val="minor"/>
    </font>
    <font>
      <b/>
      <i/>
      <sz val="14"/>
      <color rgb="FFFF0000"/>
      <name val="Calibri"/>
      <family val="2"/>
      <scheme val="minor"/>
    </font>
    <font>
      <sz val="18"/>
      <color theme="1"/>
      <name val="Calibri"/>
      <family val="2"/>
      <scheme val="minor"/>
    </font>
    <font>
      <b/>
      <i/>
      <sz val="16"/>
      <color rgb="FFFF0000"/>
      <name val="Calibri (Hoofdtekst)"/>
    </font>
    <font>
      <b/>
      <sz val="24"/>
      <color theme="1"/>
      <name val="Calibri"/>
      <family val="2"/>
      <scheme val="minor"/>
    </font>
    <font>
      <sz val="11"/>
      <color theme="0"/>
      <name val="Calibri"/>
      <family val="2"/>
      <scheme val="minor"/>
    </font>
    <font>
      <b/>
      <sz val="11"/>
      <color theme="8" tint="0.39997558519241921"/>
      <name val="Calibri"/>
      <family val="2"/>
      <scheme val="minor"/>
    </font>
    <font>
      <b/>
      <sz val="11"/>
      <color theme="6" tint="0.79998168889431442"/>
      <name val="Calibri"/>
      <family val="2"/>
      <scheme val="minor"/>
    </font>
    <font>
      <sz val="11"/>
      <name val="Calibri"/>
      <family val="2"/>
      <scheme val="minor"/>
    </font>
    <font>
      <sz val="11"/>
      <color rgb="FFEE0000"/>
      <name val="Calibri"/>
      <family val="2"/>
      <scheme val="minor"/>
    </font>
    <font>
      <sz val="20"/>
      <color theme="1"/>
      <name val="Calibri"/>
      <family val="2"/>
      <scheme val="minor"/>
    </font>
    <font>
      <sz val="20"/>
      <color rgb="FFFF0000"/>
      <name val="Calibri (Hoofdtekst)"/>
    </font>
    <font>
      <sz val="11"/>
      <color rgb="FF00B050"/>
      <name val="Calibri"/>
      <family val="2"/>
      <scheme val="minor"/>
    </font>
    <font>
      <b/>
      <sz val="11"/>
      <color rgb="FF00B050"/>
      <name val="Calibri"/>
      <family val="2"/>
      <scheme val="minor"/>
    </font>
    <font>
      <i/>
      <sz val="20"/>
      <color theme="1"/>
      <name val="Calibri"/>
      <family val="2"/>
      <scheme val="minor"/>
    </font>
    <font>
      <u/>
      <sz val="20"/>
      <color theme="10"/>
      <name val="Calibri"/>
      <family val="2"/>
      <scheme val="minor"/>
    </font>
    <font>
      <sz val="20"/>
      <color rgb="FFEE0000"/>
      <name val="Calibri"/>
      <family val="2"/>
      <scheme val="minor"/>
    </font>
    <font>
      <u/>
      <sz val="18"/>
      <color theme="10"/>
      <name val="Calibri"/>
      <family val="2"/>
      <scheme val="minor"/>
    </font>
    <font>
      <sz val="8"/>
      <color theme="1"/>
      <name val="Calibri"/>
      <family val="2"/>
      <scheme val="minor"/>
    </font>
    <font>
      <b/>
      <sz val="11"/>
      <color rgb="FFFF0000"/>
      <name val="Calibri"/>
      <family val="2"/>
      <scheme val="minor"/>
    </font>
    <font>
      <sz val="20"/>
      <color rgb="FF000000"/>
      <name val="Calibri"/>
      <family val="2"/>
    </font>
    <font>
      <sz val="20"/>
      <color rgb="FFFF0000"/>
      <name val="Calibri"/>
      <family val="2"/>
    </font>
    <font>
      <sz val="20"/>
      <color theme="1"/>
      <name val="Calibri"/>
      <family val="2"/>
    </font>
    <font>
      <sz val="20"/>
      <color rgb="FFEE0000"/>
      <name val="Calibri"/>
      <family val="2"/>
    </font>
    <font>
      <b/>
      <sz val="16"/>
      <color rgb="FFFF000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CDDC"/>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1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29">
    <xf numFmtId="0" fontId="0" fillId="0" borderId="0" xfId="0"/>
    <xf numFmtId="14" fontId="0" fillId="0" borderId="0" xfId="0" applyNumberFormat="1"/>
    <xf numFmtId="0" fontId="0" fillId="2" borderId="0" xfId="0" applyFill="1"/>
    <xf numFmtId="0" fontId="3" fillId="0" borderId="0" xfId="0" applyFont="1"/>
    <xf numFmtId="0" fontId="0" fillId="5" borderId="0" xfId="0" applyFill="1"/>
    <xf numFmtId="0" fontId="4" fillId="5" borderId="5" xfId="0" applyFont="1" applyFill="1" applyBorder="1"/>
    <xf numFmtId="0" fontId="6" fillId="0" borderId="0" xfId="0" applyFont="1"/>
    <xf numFmtId="0" fontId="0" fillId="4" borderId="0" xfId="0" applyFill="1"/>
    <xf numFmtId="0" fontId="0" fillId="6" borderId="5" xfId="0" applyFill="1" applyBorder="1"/>
    <xf numFmtId="0" fontId="0" fillId="5" borderId="7" xfId="0" applyFill="1" applyBorder="1"/>
    <xf numFmtId="0" fontId="7" fillId="0" borderId="0" xfId="0" applyFont="1"/>
    <xf numFmtId="0" fontId="0" fillId="3" borderId="0" xfId="0" applyFill="1"/>
    <xf numFmtId="0" fontId="2" fillId="0" borderId="0" xfId="0" applyFont="1"/>
    <xf numFmtId="0" fontId="2" fillId="3" borderId="2" xfId="0" applyFont="1" applyFill="1" applyBorder="1"/>
    <xf numFmtId="164" fontId="9" fillId="0" borderId="0" xfId="0" applyNumberFormat="1" applyFont="1"/>
    <xf numFmtId="0" fontId="0" fillId="0" borderId="0" xfId="0" applyAlignment="1">
      <alignment wrapText="1"/>
    </xf>
    <xf numFmtId="164" fontId="0" fillId="0" borderId="0" xfId="0" applyNumberFormat="1"/>
    <xf numFmtId="164" fontId="0" fillId="5" borderId="12" xfId="0" applyNumberFormat="1" applyFill="1" applyBorder="1"/>
    <xf numFmtId="164" fontId="4" fillId="4" borderId="13" xfId="0" applyNumberFormat="1" applyFont="1" applyFill="1" applyBorder="1"/>
    <xf numFmtId="0" fontId="0" fillId="7" borderId="10" xfId="0" applyFill="1" applyBorder="1"/>
    <xf numFmtId="164" fontId="0" fillId="6" borderId="11" xfId="0" applyNumberFormat="1" applyFill="1" applyBorder="1"/>
    <xf numFmtId="164" fontId="0" fillId="6" borderId="5" xfId="0" applyNumberFormat="1" applyFill="1" applyBorder="1"/>
    <xf numFmtId="0" fontId="2" fillId="4" borderId="0" xfId="0" applyFont="1" applyFill="1"/>
    <xf numFmtId="0" fontId="0" fillId="6" borderId="2" xfId="0" applyFill="1" applyBorder="1"/>
    <xf numFmtId="0" fontId="0" fillId="6" borderId="3" xfId="0" applyFill="1" applyBorder="1"/>
    <xf numFmtId="0" fontId="0" fillId="6" borderId="4" xfId="0" applyFill="1" applyBorder="1"/>
    <xf numFmtId="0" fontId="10" fillId="0" borderId="0" xfId="0" applyFont="1"/>
    <xf numFmtId="0" fontId="11" fillId="0" borderId="0" xfId="0" applyFont="1"/>
    <xf numFmtId="0" fontId="13" fillId="0" borderId="0" xfId="0" applyFont="1"/>
    <xf numFmtId="0" fontId="0" fillId="6" borderId="5" xfId="0" quotePrefix="1" applyFill="1" applyBorder="1"/>
    <xf numFmtId="164" fontId="7" fillId="6" borderId="9" xfId="0" applyNumberFormat="1" applyFont="1" applyFill="1" applyBorder="1"/>
    <xf numFmtId="14" fontId="0" fillId="0" borderId="0" xfId="0" applyNumberFormat="1" applyAlignment="1">
      <alignment horizontal="right"/>
    </xf>
    <xf numFmtId="165" fontId="0" fillId="0" borderId="0" xfId="0" applyNumberFormat="1"/>
    <xf numFmtId="0" fontId="0" fillId="8" borderId="7" xfId="0" applyFill="1" applyBorder="1"/>
    <xf numFmtId="0" fontId="2" fillId="8" borderId="0" xfId="0" applyFont="1" applyFill="1"/>
    <xf numFmtId="0" fontId="0" fillId="8" borderId="0" xfId="0" applyFill="1"/>
    <xf numFmtId="164" fontId="0" fillId="8" borderId="0" xfId="0" applyNumberFormat="1" applyFill="1"/>
    <xf numFmtId="0" fontId="0" fillId="6" borderId="0" xfId="0" applyFill="1"/>
    <xf numFmtId="3" fontId="0" fillId="8" borderId="0" xfId="0" applyNumberFormat="1" applyFill="1"/>
    <xf numFmtId="0" fontId="14" fillId="0" borderId="0" xfId="0" applyFont="1"/>
    <xf numFmtId="164" fontId="0" fillId="6" borderId="0" xfId="0" applyNumberFormat="1" applyFill="1"/>
    <xf numFmtId="0" fontId="16" fillId="6" borderId="0" xfId="0" applyFont="1" applyFill="1"/>
    <xf numFmtId="0" fontId="18" fillId="6" borderId="0" xfId="0" applyFont="1" applyFill="1"/>
    <xf numFmtId="0" fontId="0" fillId="0" borderId="0" xfId="0" applyAlignment="1">
      <alignment horizontal="right"/>
    </xf>
    <xf numFmtId="0" fontId="0" fillId="3" borderId="0" xfId="0" applyFill="1" applyAlignment="1">
      <alignment horizontal="right"/>
    </xf>
    <xf numFmtId="0" fontId="0" fillId="5" borderId="6" xfId="0" applyFill="1" applyBorder="1" applyAlignment="1">
      <alignment horizontal="right"/>
    </xf>
    <xf numFmtId="0" fontId="6" fillId="0" borderId="0" xfId="0" applyFont="1" applyAlignment="1">
      <alignment horizontal="right"/>
    </xf>
    <xf numFmtId="0" fontId="7" fillId="0" borderId="0" xfId="0" applyFont="1" applyAlignment="1">
      <alignment horizontal="right"/>
    </xf>
    <xf numFmtId="14" fontId="0" fillId="6" borderId="5" xfId="0" applyNumberFormat="1" applyFill="1" applyBorder="1"/>
    <xf numFmtId="0" fontId="0" fillId="6" borderId="7" xfId="0" applyFill="1" applyBorder="1" applyAlignment="1">
      <alignment horizontal="right"/>
    </xf>
    <xf numFmtId="165" fontId="0" fillId="6" borderId="8" xfId="0" applyNumberFormat="1" applyFill="1" applyBorder="1"/>
    <xf numFmtId="0" fontId="0" fillId="6" borderId="1" xfId="0" applyFill="1" applyBorder="1"/>
    <xf numFmtId="164" fontId="17" fillId="6" borderId="9" xfId="0" applyNumberFormat="1" applyFont="1" applyFill="1" applyBorder="1"/>
    <xf numFmtId="0" fontId="0" fillId="6" borderId="0" xfId="0" applyFill="1" applyAlignment="1">
      <alignment horizontal="center"/>
    </xf>
    <xf numFmtId="0" fontId="0" fillId="6" borderId="1" xfId="0" applyFill="1" applyBorder="1" applyAlignment="1">
      <alignment horizontal="center"/>
    </xf>
    <xf numFmtId="0" fontId="0" fillId="6" borderId="11" xfId="0" applyFill="1" applyBorder="1"/>
    <xf numFmtId="0" fontId="0" fillId="4" borderId="3" xfId="0" applyFill="1" applyBorder="1"/>
    <xf numFmtId="0" fontId="0" fillId="4" borderId="17" xfId="0" applyFill="1" applyBorder="1"/>
    <xf numFmtId="0" fontId="0" fillId="5" borderId="1" xfId="0" applyFill="1" applyBorder="1"/>
    <xf numFmtId="3" fontId="0" fillId="5" borderId="1" xfId="0" applyNumberFormat="1" applyFill="1" applyBorder="1"/>
    <xf numFmtId="164" fontId="17" fillId="5" borderId="9" xfId="0" applyNumberFormat="1" applyFont="1" applyFill="1" applyBorder="1"/>
    <xf numFmtId="164" fontId="0" fillId="5" borderId="0" xfId="0" applyNumberFormat="1" applyFill="1"/>
    <xf numFmtId="0" fontId="15" fillId="5" borderId="0" xfId="0" applyFont="1" applyFill="1"/>
    <xf numFmtId="0" fontId="0" fillId="5" borderId="1" xfId="0" applyFill="1" applyBorder="1" applyAlignment="1">
      <alignment horizontal="center"/>
    </xf>
    <xf numFmtId="0" fontId="0" fillId="9" borderId="0" xfId="0" applyFill="1"/>
    <xf numFmtId="164" fontId="0" fillId="9" borderId="0" xfId="0" applyNumberFormat="1" applyFill="1"/>
    <xf numFmtId="0" fontId="21" fillId="0" borderId="0" xfId="0" applyFont="1"/>
    <xf numFmtId="0" fontId="22" fillId="9" borderId="0" xfId="0" applyFont="1" applyFill="1"/>
    <xf numFmtId="0" fontId="14" fillId="8" borderId="16" xfId="0" applyFont="1" applyFill="1" applyBorder="1"/>
    <xf numFmtId="0" fontId="14" fillId="8" borderId="0" xfId="0" applyFont="1" applyFill="1"/>
    <xf numFmtId="164" fontId="14" fillId="8" borderId="0" xfId="0" applyNumberFormat="1" applyFont="1" applyFill="1"/>
    <xf numFmtId="0" fontId="14" fillId="9" borderId="16" xfId="0" applyFont="1" applyFill="1" applyBorder="1"/>
    <xf numFmtId="0" fontId="14" fillId="9" borderId="0" xfId="0" applyFont="1" applyFill="1"/>
    <xf numFmtId="3" fontId="14" fillId="9" borderId="0" xfId="0" applyNumberFormat="1" applyFont="1" applyFill="1"/>
    <xf numFmtId="164" fontId="14" fillId="9" borderId="0" xfId="0" applyNumberFormat="1" applyFont="1" applyFill="1"/>
    <xf numFmtId="3" fontId="0" fillId="5" borderId="1" xfId="0" applyNumberFormat="1" applyFill="1" applyBorder="1" applyAlignment="1">
      <alignment horizontal="center"/>
    </xf>
    <xf numFmtId="0" fontId="19" fillId="0" borderId="0" xfId="0" applyFont="1"/>
    <xf numFmtId="0" fontId="23" fillId="6" borderId="6" xfId="0" applyFont="1" applyFill="1" applyBorder="1"/>
    <xf numFmtId="0" fontId="19" fillId="6" borderId="8" xfId="0" applyFont="1" applyFill="1" applyBorder="1"/>
    <xf numFmtId="0" fontId="24" fillId="6" borderId="8" xfId="1" applyFont="1" applyFill="1" applyBorder="1"/>
    <xf numFmtId="2" fontId="19" fillId="7" borderId="5" xfId="0" applyNumberFormat="1" applyFont="1" applyFill="1" applyBorder="1" applyAlignment="1">
      <alignment horizontal="left"/>
    </xf>
    <xf numFmtId="0" fontId="19" fillId="2" borderId="0" xfId="0" applyFont="1" applyFill="1"/>
    <xf numFmtId="0" fontId="19" fillId="7" borderId="5" xfId="0" applyFont="1" applyFill="1" applyBorder="1"/>
    <xf numFmtId="164" fontId="9" fillId="10" borderId="0" xfId="0" applyNumberFormat="1" applyFont="1" applyFill="1"/>
    <xf numFmtId="0" fontId="0" fillId="10" borderId="0" xfId="0" applyFill="1"/>
    <xf numFmtId="0" fontId="14" fillId="5" borderId="0" xfId="0" applyFont="1" applyFill="1"/>
    <xf numFmtId="0" fontId="26" fillId="6" borderId="6" xfId="1" applyFont="1" applyFill="1" applyBorder="1"/>
    <xf numFmtId="0" fontId="19" fillId="0" borderId="0" xfId="0" applyFont="1" applyAlignment="1">
      <alignment horizontal="left" vertical="top"/>
    </xf>
    <xf numFmtId="0" fontId="0" fillId="10" borderId="7" xfId="0" applyFill="1" applyBorder="1" applyAlignment="1">
      <alignment horizontal="right"/>
    </xf>
    <xf numFmtId="165" fontId="0" fillId="10" borderId="8" xfId="0" applyNumberFormat="1" applyFill="1" applyBorder="1"/>
    <xf numFmtId="0" fontId="0" fillId="11" borderId="0" xfId="0" applyFill="1"/>
    <xf numFmtId="0" fontId="0" fillId="7" borderId="0" xfId="0" applyFill="1"/>
    <xf numFmtId="0" fontId="0" fillId="12" borderId="0" xfId="0" applyFill="1"/>
    <xf numFmtId="0" fontId="2" fillId="12" borderId="0" xfId="0" applyFont="1" applyFill="1"/>
    <xf numFmtId="0" fontId="28" fillId="0" borderId="0" xfId="0" applyFont="1"/>
    <xf numFmtId="0" fontId="0" fillId="0" borderId="0" xfId="0" applyAlignment="1">
      <alignment horizontal="left" vertical="top"/>
    </xf>
    <xf numFmtId="0" fontId="12" fillId="0" borderId="0" xfId="0" quotePrefix="1" applyFont="1"/>
    <xf numFmtId="0" fontId="33" fillId="0" borderId="0" xfId="0" applyFont="1"/>
    <xf numFmtId="0" fontId="2" fillId="4" borderId="2" xfId="0" applyFont="1" applyFill="1" applyBorder="1"/>
    <xf numFmtId="0" fontId="2" fillId="4" borderId="3" xfId="0" applyFont="1" applyFill="1" applyBorder="1"/>
    <xf numFmtId="0" fontId="5" fillId="4" borderId="15" xfId="0" applyFont="1" applyFill="1" applyBorder="1"/>
    <xf numFmtId="0" fontId="5" fillId="4" borderId="14" xfId="0" applyFont="1" applyFill="1" applyBorder="1"/>
    <xf numFmtId="0" fontId="0" fillId="5" borderId="7" xfId="0" applyFill="1" applyBorder="1"/>
    <xf numFmtId="0" fontId="0" fillId="0" borderId="7" xfId="0" applyBorder="1"/>
    <xf numFmtId="0" fontId="0" fillId="0" borderId="16" xfId="0" applyBorder="1"/>
    <xf numFmtId="0" fontId="0" fillId="0" borderId="14" xfId="0" applyBorder="1"/>
    <xf numFmtId="0" fontId="5" fillId="6" borderId="7" xfId="0" applyFont="1" applyFill="1" applyBorder="1"/>
    <xf numFmtId="0" fontId="5" fillId="6" borderId="8" xfId="0" applyFont="1" applyFill="1" applyBorder="1"/>
    <xf numFmtId="0" fontId="0" fillId="6" borderId="7" xfId="0" applyFill="1" applyBorder="1"/>
    <xf numFmtId="0" fontId="0" fillId="6" borderId="8" xfId="0" applyFill="1" applyBorder="1"/>
    <xf numFmtId="0" fontId="2" fillId="4" borderId="0" xfId="0" applyFont="1" applyFill="1"/>
    <xf numFmtId="0" fontId="2" fillId="0" borderId="0" xfId="0" applyFont="1"/>
    <xf numFmtId="0" fontId="0" fillId="6" borderId="6" xfId="0" applyFill="1" applyBorder="1"/>
    <xf numFmtId="0" fontId="2" fillId="4" borderId="0" xfId="0" applyFont="1" applyFill="1" applyAlignment="1">
      <alignment wrapText="1"/>
    </xf>
    <xf numFmtId="0" fontId="27" fillId="6" borderId="6" xfId="0" applyFont="1" applyFill="1" applyBorder="1"/>
    <xf numFmtId="0" fontId="27" fillId="6" borderId="8" xfId="0" applyFont="1" applyFill="1" applyBorder="1"/>
    <xf numFmtId="0" fontId="19" fillId="0" borderId="0" xfId="0" applyFont="1" applyAlignment="1">
      <alignment horizontal="left" vertical="top"/>
    </xf>
    <xf numFmtId="0" fontId="31" fillId="0" borderId="0" xfId="0" applyFont="1" applyAlignment="1">
      <alignment horizontal="left" vertical="top" wrapText="1"/>
    </xf>
    <xf numFmtId="0" fontId="19" fillId="0" borderId="0" xfId="0" applyFont="1" applyAlignment="1">
      <alignment horizontal="left" vertical="top" wrapText="1"/>
    </xf>
    <xf numFmtId="0" fontId="31" fillId="0" borderId="0" xfId="0" applyFont="1" applyAlignment="1">
      <alignment horizontal="left" vertical="top"/>
    </xf>
    <xf numFmtId="0" fontId="0" fillId="5" borderId="0" xfId="0" applyFill="1"/>
    <xf numFmtId="0" fontId="0" fillId="5" borderId="1" xfId="0" applyFill="1" applyBorder="1"/>
    <xf numFmtId="0" fontId="0" fillId="6" borderId="0" xfId="0" applyFill="1"/>
    <xf numFmtId="0" fontId="0" fillId="0" borderId="0" xfId="0"/>
    <xf numFmtId="0" fontId="0" fillId="0" borderId="1" xfId="0" applyBorder="1"/>
    <xf numFmtId="0" fontId="18" fillId="6" borderId="0" xfId="0" applyFont="1" applyFill="1"/>
    <xf numFmtId="0" fontId="0" fillId="9" borderId="0" xfId="0" applyFill="1"/>
    <xf numFmtId="0" fontId="0" fillId="6" borderId="0" xfId="0" applyFill="1" applyAlignment="1">
      <alignment horizontal="center"/>
    </xf>
    <xf numFmtId="0" fontId="0" fillId="6" borderId="1" xfId="0" applyFill="1" applyBorder="1"/>
  </cellXfs>
  <cellStyles count="2">
    <cellStyle name="Hyperlink" xfId="1" builtinId="8"/>
    <cellStyle name="Standaard" xfId="0" builtinId="0"/>
  </cellStyles>
  <dxfs count="0"/>
  <tableStyles count="0" defaultTableStyle="TableStyleMedium9" defaultPivotStyle="PivotStyleLight16"/>
  <colors>
    <mruColors>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588724</xdr:colOff>
      <xdr:row>0</xdr:row>
      <xdr:rowOff>86694</xdr:rowOff>
    </xdr:from>
    <xdr:ext cx="2618344" cy="842945"/>
    <xdr:pic>
      <xdr:nvPicPr>
        <xdr:cNvPr id="2" name="Afbeelding 1">
          <a:extLst>
            <a:ext uri="{FF2B5EF4-FFF2-40B4-BE49-F238E27FC236}">
              <a16:creationId xmlns:a16="http://schemas.microsoft.com/office/drawing/2014/main" id="{0A1C94EA-BE02-4858-A18F-00435356A6CB}"/>
            </a:ext>
          </a:extLst>
        </xdr:cNvPr>
        <xdr:cNvPicPr>
          <a:picLocks noChangeAspect="1"/>
        </xdr:cNvPicPr>
      </xdr:nvPicPr>
      <xdr:blipFill>
        <a:blip xmlns:r="http://schemas.openxmlformats.org/officeDocument/2006/relationships" r:embed="rId1"/>
        <a:stretch>
          <a:fillRect/>
        </a:stretch>
      </xdr:blipFill>
      <xdr:spPr>
        <a:xfrm>
          <a:off x="8277304" y="86694"/>
          <a:ext cx="2618344" cy="8429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602297</xdr:colOff>
      <xdr:row>0</xdr:row>
      <xdr:rowOff>62883</xdr:rowOff>
    </xdr:from>
    <xdr:ext cx="1716087" cy="552474"/>
    <xdr:pic>
      <xdr:nvPicPr>
        <xdr:cNvPr id="3" name="Afbeelding 1">
          <a:extLst>
            <a:ext uri="{FF2B5EF4-FFF2-40B4-BE49-F238E27FC236}">
              <a16:creationId xmlns:a16="http://schemas.microsoft.com/office/drawing/2014/main" id="{DD28A750-2C73-47F7-B031-DE75008F28D8}"/>
            </a:ext>
          </a:extLst>
        </xdr:cNvPr>
        <xdr:cNvPicPr>
          <a:picLocks noChangeAspect="1"/>
        </xdr:cNvPicPr>
      </xdr:nvPicPr>
      <xdr:blipFill>
        <a:blip xmlns:r="http://schemas.openxmlformats.org/officeDocument/2006/relationships" r:embed="rId1"/>
        <a:stretch>
          <a:fillRect/>
        </a:stretch>
      </xdr:blipFill>
      <xdr:spPr>
        <a:xfrm>
          <a:off x="6212522" y="62883"/>
          <a:ext cx="1716087" cy="5524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rank@boere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9"/>
  <sheetViews>
    <sheetView tabSelected="1" workbookViewId="0">
      <selection activeCell="H10" sqref="H10"/>
    </sheetView>
  </sheetViews>
  <sheetFormatPr baseColWidth="10" defaultColWidth="8.6640625" defaultRowHeight="15" x14ac:dyDescent="0.2"/>
  <cols>
    <col min="1" max="1" width="19" customWidth="1"/>
    <col min="2" max="2" width="5.1640625" style="43" customWidth="1"/>
    <col min="3" max="3" width="1.83203125" customWidth="1"/>
    <col min="5" max="5" width="26.6640625" customWidth="1"/>
    <col min="6" max="6" width="19.33203125" customWidth="1"/>
    <col min="7" max="7" width="31.83203125" customWidth="1"/>
    <col min="8" max="8" width="29" customWidth="1"/>
    <col min="10" max="10" width="31.33203125" customWidth="1"/>
    <col min="11" max="11" width="33.5" customWidth="1"/>
    <col min="12" max="15" width="0" hidden="1" customWidth="1"/>
  </cols>
  <sheetData>
    <row r="1" spans="1:15" s="3" customFormat="1" ht="31" x14ac:dyDescent="0.35">
      <c r="A1" s="28" t="str">
        <f>"Declaratieformulier Utrecht Atletiek "&amp;keuzevelden!B19</f>
        <v>Declaratieformulier Utrecht Atletiek 2025</v>
      </c>
      <c r="J1" s="14"/>
    </row>
    <row r="2" spans="1:15" s="3" customFormat="1" ht="9" customHeight="1" x14ac:dyDescent="0.3">
      <c r="A2" s="6"/>
      <c r="J2" s="14"/>
    </row>
    <row r="3" spans="1:15" s="3" customFormat="1" ht="18" customHeight="1" x14ac:dyDescent="0.25">
      <c r="A3" s="96" t="s">
        <v>0</v>
      </c>
      <c r="B3" s="97"/>
      <c r="C3" s="97"/>
      <c r="D3" s="97"/>
      <c r="E3" s="97"/>
      <c r="J3" s="14"/>
    </row>
    <row r="4" spans="1:15" s="3" customFormat="1" ht="13.25" customHeight="1" x14ac:dyDescent="0.25">
      <c r="A4" s="26"/>
      <c r="B4" s="97"/>
      <c r="C4" s="97"/>
      <c r="D4" s="97"/>
      <c r="E4" s="97"/>
      <c r="J4" s="14"/>
    </row>
    <row r="5" spans="1:15" ht="26.5" customHeight="1" x14ac:dyDescent="0.3">
      <c r="A5" s="76" t="s">
        <v>1</v>
      </c>
      <c r="B5" s="76"/>
      <c r="C5" s="76"/>
      <c r="D5" s="76"/>
      <c r="E5" s="76"/>
      <c r="F5" s="76"/>
      <c r="G5" s="77" t="s">
        <v>2</v>
      </c>
      <c r="H5" s="78"/>
      <c r="J5" s="15"/>
    </row>
    <row r="6" spans="1:15" ht="26" customHeight="1" x14ac:dyDescent="0.3">
      <c r="A6" s="76" t="s">
        <v>3</v>
      </c>
      <c r="B6" s="76"/>
      <c r="C6" s="76"/>
      <c r="D6" s="76"/>
      <c r="E6" s="76"/>
      <c r="F6" s="76"/>
      <c r="G6" s="86" t="s">
        <v>2</v>
      </c>
      <c r="H6" s="79"/>
    </row>
    <row r="7" spans="1:15" ht="26" x14ac:dyDescent="0.3">
      <c r="A7" s="76" t="s">
        <v>4</v>
      </c>
      <c r="B7" s="76"/>
      <c r="C7" s="76"/>
      <c r="D7" s="76"/>
      <c r="E7" s="76"/>
      <c r="F7" s="76"/>
      <c r="G7" s="77" t="s">
        <v>2</v>
      </c>
      <c r="H7" s="78"/>
      <c r="J7" s="10"/>
    </row>
    <row r="8" spans="1:15" ht="26" x14ac:dyDescent="0.3">
      <c r="A8" s="76" t="s">
        <v>5</v>
      </c>
      <c r="B8" s="76"/>
      <c r="C8" s="76"/>
      <c r="D8" s="76"/>
      <c r="E8" s="76"/>
      <c r="F8" s="76"/>
      <c r="G8" s="77" t="s">
        <v>2</v>
      </c>
      <c r="H8" s="78"/>
    </row>
    <row r="9" spans="1:15" ht="26" x14ac:dyDescent="0.3">
      <c r="A9" s="76" t="s">
        <v>6</v>
      </c>
      <c r="B9" s="76"/>
      <c r="C9" s="76"/>
      <c r="D9" s="76"/>
      <c r="E9" s="81"/>
      <c r="F9" s="81"/>
      <c r="G9" s="82" t="s">
        <v>7</v>
      </c>
      <c r="H9" s="76"/>
      <c r="J9" s="16"/>
    </row>
    <row r="10" spans="1:15" ht="26" x14ac:dyDescent="0.3">
      <c r="A10" s="76" t="s">
        <v>8</v>
      </c>
      <c r="B10" s="76"/>
      <c r="C10" s="76"/>
      <c r="D10" s="76"/>
      <c r="E10" s="76"/>
      <c r="F10" s="76"/>
      <c r="G10" s="80">
        <v>0</v>
      </c>
      <c r="H10" s="76"/>
    </row>
    <row r="11" spans="1:15" ht="39" customHeight="1" x14ac:dyDescent="0.2"/>
    <row r="12" spans="1:15" x14ac:dyDescent="0.2">
      <c r="A12" s="11" t="s">
        <v>9</v>
      </c>
      <c r="B12" s="44"/>
      <c r="C12" s="11"/>
      <c r="D12" s="11"/>
      <c r="E12" s="11"/>
      <c r="F12" s="11"/>
      <c r="G12" s="11"/>
      <c r="H12" s="11"/>
    </row>
    <row r="13" spans="1:15" s="6" customFormat="1" ht="39" customHeight="1" x14ac:dyDescent="0.3">
      <c r="A13" s="98" t="s">
        <v>10</v>
      </c>
      <c r="B13" s="99"/>
      <c r="C13" s="99"/>
      <c r="D13" s="110" t="s">
        <v>11</v>
      </c>
      <c r="E13" s="111"/>
      <c r="F13" s="113" t="s">
        <v>12</v>
      </c>
      <c r="G13" s="111"/>
      <c r="H13" s="22" t="s">
        <v>13</v>
      </c>
      <c r="L13" s="22" t="s">
        <v>14</v>
      </c>
      <c r="M13" s="22" t="s">
        <v>15</v>
      </c>
      <c r="N13" s="22" t="s">
        <v>16</v>
      </c>
      <c r="O13" s="22" t="s">
        <v>17</v>
      </c>
    </row>
    <row r="14" spans="1:15" x14ac:dyDescent="0.2">
      <c r="A14" s="48">
        <v>45658</v>
      </c>
      <c r="B14" s="88" t="str">
        <f>IF(A14="","","Q" &amp; ROUNDUP(MONTH(A14)/3, 0))</f>
        <v>Q1</v>
      </c>
      <c r="C14" s="89"/>
      <c r="D14" s="114" t="s">
        <v>18</v>
      </c>
      <c r="E14" s="115"/>
      <c r="F14" s="8">
        <v>0</v>
      </c>
      <c r="G14" s="16">
        <f>F14*Voorblad!$G$10</f>
        <v>0</v>
      </c>
      <c r="H14" s="8" t="s">
        <v>19</v>
      </c>
      <c r="L14" s="16">
        <f>IF(B14="Q1",G14,"")</f>
        <v>0</v>
      </c>
      <c r="M14" s="16" t="str">
        <f>IF(B14="Q2",G14,"")</f>
        <v/>
      </c>
      <c r="N14" s="16" t="str">
        <f>IF(B14="Q3",G14,"")</f>
        <v/>
      </c>
      <c r="O14" s="16" t="str">
        <f>IF(B14="Q4",G14,"")</f>
        <v/>
      </c>
    </row>
    <row r="15" spans="1:15" x14ac:dyDescent="0.2">
      <c r="A15" s="48"/>
      <c r="B15" s="88" t="str">
        <f t="shared" ref="B15:B27" si="0">IF(A15="","","Q" &amp; ROUNDUP(MONTH(A15)/3, 0))</f>
        <v/>
      </c>
      <c r="C15" s="89"/>
      <c r="D15" s="112"/>
      <c r="E15" s="109"/>
      <c r="F15" s="8"/>
      <c r="G15" s="16">
        <f>F15*Voorblad!$G$10</f>
        <v>0</v>
      </c>
      <c r="H15" s="8"/>
      <c r="L15" s="16" t="str">
        <f t="shared" ref="L15:L44" si="1">IF(B15="Q1",G15,"")</f>
        <v/>
      </c>
      <c r="M15" s="16" t="str">
        <f t="shared" ref="M15:M44" si="2">IF(B15="Q2",G15,"")</f>
        <v/>
      </c>
      <c r="N15" s="16" t="str">
        <f t="shared" ref="N15:N44" si="3">IF(B15="Q3",G15,"")</f>
        <v/>
      </c>
      <c r="O15" s="16" t="str">
        <f t="shared" ref="O15:O44" si="4">IF(B15="Q4",G15,"")</f>
        <v/>
      </c>
    </row>
    <row r="16" spans="1:15" x14ac:dyDescent="0.2">
      <c r="A16" s="48"/>
      <c r="B16" s="88" t="str">
        <f t="shared" si="0"/>
        <v/>
      </c>
      <c r="C16" s="89"/>
      <c r="D16" s="112"/>
      <c r="E16" s="109"/>
      <c r="F16" s="8"/>
      <c r="G16" s="16">
        <f>F16*Voorblad!$G$10</f>
        <v>0</v>
      </c>
      <c r="H16" s="8"/>
      <c r="L16" s="16" t="str">
        <f t="shared" si="1"/>
        <v/>
      </c>
      <c r="M16" s="16" t="str">
        <f t="shared" si="2"/>
        <v/>
      </c>
      <c r="N16" s="16" t="str">
        <f t="shared" si="3"/>
        <v/>
      </c>
      <c r="O16" s="16" t="str">
        <f t="shared" si="4"/>
        <v/>
      </c>
    </row>
    <row r="17" spans="1:15" x14ac:dyDescent="0.2">
      <c r="A17" s="48"/>
      <c r="B17" s="88" t="str">
        <f t="shared" si="0"/>
        <v/>
      </c>
      <c r="C17" s="89"/>
      <c r="D17" s="112"/>
      <c r="E17" s="109"/>
      <c r="F17" s="8"/>
      <c r="G17" s="16">
        <f>F17*Voorblad!$G$10</f>
        <v>0</v>
      </c>
      <c r="H17" s="8"/>
      <c r="L17" s="16" t="str">
        <f t="shared" si="1"/>
        <v/>
      </c>
      <c r="M17" s="16" t="str">
        <f t="shared" si="2"/>
        <v/>
      </c>
      <c r="N17" s="16" t="str">
        <f t="shared" si="3"/>
        <v/>
      </c>
      <c r="O17" s="16" t="str">
        <f t="shared" si="4"/>
        <v/>
      </c>
    </row>
    <row r="18" spans="1:15" x14ac:dyDescent="0.2">
      <c r="A18" s="48"/>
      <c r="B18" s="88" t="str">
        <f t="shared" si="0"/>
        <v/>
      </c>
      <c r="C18" s="89"/>
      <c r="D18" s="112"/>
      <c r="E18" s="109"/>
      <c r="F18" s="8"/>
      <c r="G18" s="16">
        <f>F18*Voorblad!$G$10</f>
        <v>0</v>
      </c>
      <c r="H18" s="8"/>
      <c r="L18" s="16" t="str">
        <f t="shared" si="1"/>
        <v/>
      </c>
      <c r="M18" s="16" t="str">
        <f t="shared" si="2"/>
        <v/>
      </c>
      <c r="N18" s="16" t="str">
        <f t="shared" si="3"/>
        <v/>
      </c>
      <c r="O18" s="16" t="str">
        <f t="shared" si="4"/>
        <v/>
      </c>
    </row>
    <row r="19" spans="1:15" x14ac:dyDescent="0.2">
      <c r="A19" s="48"/>
      <c r="B19" s="88" t="str">
        <f t="shared" si="0"/>
        <v/>
      </c>
      <c r="C19" s="89"/>
      <c r="D19" s="112"/>
      <c r="E19" s="109"/>
      <c r="F19" s="8"/>
      <c r="G19" s="16">
        <f>F19*Voorblad!$G$10</f>
        <v>0</v>
      </c>
      <c r="H19" s="8"/>
      <c r="L19" s="16" t="str">
        <f t="shared" si="1"/>
        <v/>
      </c>
      <c r="M19" s="16" t="str">
        <f t="shared" si="2"/>
        <v/>
      </c>
      <c r="N19" s="16" t="str">
        <f t="shared" si="3"/>
        <v/>
      </c>
      <c r="O19" s="16" t="str">
        <f t="shared" si="4"/>
        <v/>
      </c>
    </row>
    <row r="20" spans="1:15" x14ac:dyDescent="0.2">
      <c r="A20" s="48"/>
      <c r="B20" s="88" t="str">
        <f>IF(A20="","","Q" &amp; ROUNDUP(MONTH(A20)/3, 0))</f>
        <v/>
      </c>
      <c r="C20" s="89"/>
      <c r="D20" s="112"/>
      <c r="E20" s="109"/>
      <c r="F20" s="8"/>
      <c r="G20" s="16">
        <f>F20*Voorblad!$G$10</f>
        <v>0</v>
      </c>
      <c r="H20" s="8"/>
      <c r="L20" s="16" t="str">
        <f t="shared" si="1"/>
        <v/>
      </c>
      <c r="M20" s="16" t="str">
        <f t="shared" si="2"/>
        <v/>
      </c>
      <c r="N20" s="16" t="str">
        <f t="shared" si="3"/>
        <v/>
      </c>
      <c r="O20" s="16" t="str">
        <f t="shared" si="4"/>
        <v/>
      </c>
    </row>
    <row r="21" spans="1:15" x14ac:dyDescent="0.2">
      <c r="A21" s="48"/>
      <c r="B21" s="88" t="str">
        <f t="shared" si="0"/>
        <v/>
      </c>
      <c r="C21" s="89"/>
      <c r="D21" s="112"/>
      <c r="E21" s="109"/>
      <c r="F21" s="8"/>
      <c r="G21" s="16">
        <f>F21*Voorblad!$G$10</f>
        <v>0</v>
      </c>
      <c r="H21" s="8"/>
      <c r="L21" s="16" t="str">
        <f t="shared" si="1"/>
        <v/>
      </c>
      <c r="M21" s="16" t="str">
        <f t="shared" si="2"/>
        <v/>
      </c>
      <c r="N21" s="16" t="str">
        <f t="shared" si="3"/>
        <v/>
      </c>
      <c r="O21" s="16" t="str">
        <f t="shared" si="4"/>
        <v/>
      </c>
    </row>
    <row r="22" spans="1:15" x14ac:dyDescent="0.2">
      <c r="A22" s="48"/>
      <c r="B22" s="88" t="str">
        <f t="shared" si="0"/>
        <v/>
      </c>
      <c r="C22" s="89"/>
      <c r="D22" s="112"/>
      <c r="E22" s="109"/>
      <c r="F22" s="8"/>
      <c r="G22" s="16">
        <f>F22*Voorblad!$G$10</f>
        <v>0</v>
      </c>
      <c r="H22" s="8"/>
      <c r="L22" s="16" t="str">
        <f t="shared" si="1"/>
        <v/>
      </c>
      <c r="M22" s="16" t="str">
        <f t="shared" si="2"/>
        <v/>
      </c>
      <c r="N22" s="16" t="str">
        <f t="shared" si="3"/>
        <v/>
      </c>
      <c r="O22" s="16" t="str">
        <f t="shared" si="4"/>
        <v/>
      </c>
    </row>
    <row r="23" spans="1:15" x14ac:dyDescent="0.2">
      <c r="A23" s="48"/>
      <c r="B23" s="88" t="str">
        <f t="shared" si="0"/>
        <v/>
      </c>
      <c r="C23" s="89"/>
      <c r="D23" s="112"/>
      <c r="E23" s="109"/>
      <c r="F23" s="8"/>
      <c r="G23" s="16">
        <f>F23*Voorblad!$G$10</f>
        <v>0</v>
      </c>
      <c r="H23" s="8"/>
      <c r="L23" s="16" t="str">
        <f t="shared" si="1"/>
        <v/>
      </c>
      <c r="M23" s="16" t="str">
        <f t="shared" si="2"/>
        <v/>
      </c>
      <c r="N23" s="16" t="str">
        <f t="shared" si="3"/>
        <v/>
      </c>
      <c r="O23" s="16" t="str">
        <f t="shared" si="4"/>
        <v/>
      </c>
    </row>
    <row r="24" spans="1:15" x14ac:dyDescent="0.2">
      <c r="A24" s="48"/>
      <c r="B24" s="88" t="str">
        <f t="shared" si="0"/>
        <v/>
      </c>
      <c r="C24" s="89"/>
      <c r="D24" s="112"/>
      <c r="E24" s="109"/>
      <c r="F24" s="8"/>
      <c r="G24" s="16">
        <f>F24*Voorblad!$G$10</f>
        <v>0</v>
      </c>
      <c r="H24" s="8"/>
      <c r="L24" s="16" t="str">
        <f t="shared" si="1"/>
        <v/>
      </c>
      <c r="M24" s="16" t="str">
        <f t="shared" si="2"/>
        <v/>
      </c>
      <c r="N24" s="16" t="str">
        <f t="shared" si="3"/>
        <v/>
      </c>
      <c r="O24" s="16" t="str">
        <f t="shared" si="4"/>
        <v/>
      </c>
    </row>
    <row r="25" spans="1:15" x14ac:dyDescent="0.2">
      <c r="A25" s="48"/>
      <c r="B25" s="88" t="str">
        <f t="shared" si="0"/>
        <v/>
      </c>
      <c r="C25" s="89"/>
      <c r="D25" s="112"/>
      <c r="E25" s="109"/>
      <c r="F25" s="8"/>
      <c r="G25" s="16">
        <f>F25*Voorblad!$G$10</f>
        <v>0</v>
      </c>
      <c r="H25" s="8"/>
      <c r="L25" s="16" t="str">
        <f t="shared" si="1"/>
        <v/>
      </c>
      <c r="M25" s="16" t="str">
        <f t="shared" si="2"/>
        <v/>
      </c>
      <c r="N25" s="16" t="str">
        <f t="shared" si="3"/>
        <v/>
      </c>
      <c r="O25" s="16" t="str">
        <f t="shared" si="4"/>
        <v/>
      </c>
    </row>
    <row r="26" spans="1:15" x14ac:dyDescent="0.2">
      <c r="A26" s="48"/>
      <c r="B26" s="88" t="str">
        <f t="shared" si="0"/>
        <v/>
      </c>
      <c r="C26" s="89"/>
      <c r="D26" s="112"/>
      <c r="E26" s="109"/>
      <c r="F26" s="8"/>
      <c r="G26" s="16">
        <f>F26*Voorblad!$G$10</f>
        <v>0</v>
      </c>
      <c r="H26" s="8"/>
      <c r="L26" s="16" t="str">
        <f t="shared" si="1"/>
        <v/>
      </c>
      <c r="M26" s="16" t="str">
        <f t="shared" si="2"/>
        <v/>
      </c>
      <c r="N26" s="16" t="str">
        <f t="shared" si="3"/>
        <v/>
      </c>
      <c r="O26" s="16" t="str">
        <f t="shared" si="4"/>
        <v/>
      </c>
    </row>
    <row r="27" spans="1:15" ht="16" thickBot="1" x14ac:dyDescent="0.25">
      <c r="A27" s="48"/>
      <c r="B27" s="88" t="str">
        <f t="shared" si="0"/>
        <v/>
      </c>
      <c r="C27" s="89"/>
      <c r="D27" s="112"/>
      <c r="E27" s="109"/>
      <c r="F27" s="8"/>
      <c r="G27" s="16">
        <f>F27*Voorblad!$G$10</f>
        <v>0</v>
      </c>
      <c r="H27" s="8"/>
      <c r="L27" s="16" t="str">
        <f t="shared" si="1"/>
        <v/>
      </c>
      <c r="M27" s="16" t="str">
        <f t="shared" si="2"/>
        <v/>
      </c>
      <c r="N27" s="16" t="str">
        <f t="shared" si="3"/>
        <v/>
      </c>
      <c r="O27" s="16" t="str">
        <f t="shared" si="4"/>
        <v/>
      </c>
    </row>
    <row r="28" spans="1:15" ht="16" thickBot="1" x14ac:dyDescent="0.25">
      <c r="A28" s="5" t="s">
        <v>20</v>
      </c>
      <c r="B28" s="45"/>
      <c r="C28" s="9"/>
      <c r="D28" s="9"/>
      <c r="E28" s="9"/>
      <c r="F28" s="9"/>
      <c r="G28" s="17">
        <f>SUBTOTAL(9,G14:G27)</f>
        <v>0</v>
      </c>
      <c r="H28" s="33"/>
      <c r="L28" s="16" t="str">
        <f t="shared" si="1"/>
        <v/>
      </c>
      <c r="M28" s="16" t="str">
        <f t="shared" si="2"/>
        <v/>
      </c>
      <c r="N28" s="16" t="str">
        <f t="shared" si="3"/>
        <v/>
      </c>
      <c r="O28" s="16" t="str">
        <f t="shared" si="4"/>
        <v/>
      </c>
    </row>
    <row r="29" spans="1:15" x14ac:dyDescent="0.2">
      <c r="A29" s="12"/>
      <c r="D29" s="11"/>
      <c r="E29" s="11"/>
      <c r="F29" s="11"/>
      <c r="G29" s="11"/>
      <c r="L29" s="16" t="str">
        <f t="shared" si="1"/>
        <v/>
      </c>
      <c r="M29" s="16" t="str">
        <f t="shared" si="2"/>
        <v/>
      </c>
      <c r="N29" s="16" t="str">
        <f t="shared" si="3"/>
        <v/>
      </c>
      <c r="O29" s="16" t="str">
        <f t="shared" si="4"/>
        <v/>
      </c>
    </row>
    <row r="30" spans="1:15" x14ac:dyDescent="0.2">
      <c r="A30" s="13" t="s">
        <v>21</v>
      </c>
      <c r="B30" s="44"/>
      <c r="C30" s="11"/>
      <c r="L30" s="16" t="str">
        <f t="shared" si="1"/>
        <v/>
      </c>
      <c r="M30" s="16" t="str">
        <f t="shared" si="2"/>
        <v/>
      </c>
      <c r="N30" s="16" t="str">
        <f t="shared" si="3"/>
        <v/>
      </c>
      <c r="O30" s="16" t="str">
        <f t="shared" si="4"/>
        <v/>
      </c>
    </row>
    <row r="31" spans="1:15" ht="16" thickBot="1" x14ac:dyDescent="0.25">
      <c r="A31" s="100" t="s">
        <v>10</v>
      </c>
      <c r="B31" s="101"/>
      <c r="C31" s="101"/>
      <c r="D31" s="100" t="s">
        <v>22</v>
      </c>
      <c r="E31" s="105"/>
      <c r="F31" s="105"/>
      <c r="G31" s="18" t="s">
        <v>23</v>
      </c>
      <c r="L31" s="16" t="str">
        <f t="shared" si="1"/>
        <v/>
      </c>
      <c r="M31" s="16" t="str">
        <f t="shared" si="2"/>
        <v/>
      </c>
      <c r="N31" s="16" t="str">
        <f t="shared" si="3"/>
        <v/>
      </c>
      <c r="O31" s="16" t="str">
        <f t="shared" si="4"/>
        <v/>
      </c>
    </row>
    <row r="32" spans="1:15" x14ac:dyDescent="0.2">
      <c r="A32" s="48"/>
      <c r="B32" s="49" t="str">
        <f>IF(A32="","","Q" &amp; ROUNDUP(MONTH(A32)/3, 0))</f>
        <v/>
      </c>
      <c r="C32" s="50"/>
      <c r="D32" s="23" t="s">
        <v>2</v>
      </c>
      <c r="E32" s="24"/>
      <c r="F32" s="25"/>
      <c r="G32" s="20"/>
      <c r="L32" s="16" t="str">
        <f t="shared" si="1"/>
        <v/>
      </c>
      <c r="M32" s="16" t="str">
        <f t="shared" si="2"/>
        <v/>
      </c>
      <c r="N32" s="16" t="str">
        <f t="shared" si="3"/>
        <v/>
      </c>
      <c r="O32" s="16" t="str">
        <f t="shared" si="4"/>
        <v/>
      </c>
    </row>
    <row r="33" spans="1:17" x14ac:dyDescent="0.2">
      <c r="A33" s="48"/>
      <c r="B33" s="49" t="str">
        <f t="shared" ref="B33:B39" si="5">IF(A33="","","Q" &amp; ROUNDUP(MONTH(A33)/3, 0))</f>
        <v/>
      </c>
      <c r="C33" s="50"/>
      <c r="D33" s="23" t="s">
        <v>2</v>
      </c>
      <c r="E33" s="24"/>
      <c r="F33" s="25"/>
      <c r="G33" s="20" t="s">
        <v>2</v>
      </c>
      <c r="L33" s="16" t="str">
        <f t="shared" si="1"/>
        <v/>
      </c>
      <c r="M33" s="16" t="str">
        <f t="shared" si="2"/>
        <v/>
      </c>
      <c r="N33" s="16" t="str">
        <f t="shared" si="3"/>
        <v/>
      </c>
      <c r="O33" s="16" t="str">
        <f t="shared" si="4"/>
        <v/>
      </c>
    </row>
    <row r="34" spans="1:17" x14ac:dyDescent="0.2">
      <c r="A34" s="48"/>
      <c r="B34" s="49" t="str">
        <f t="shared" si="5"/>
        <v/>
      </c>
      <c r="C34" s="50"/>
      <c r="D34" s="23"/>
      <c r="E34" s="24"/>
      <c r="F34" s="25"/>
      <c r="G34" s="20"/>
      <c r="L34" s="16" t="str">
        <f t="shared" si="1"/>
        <v/>
      </c>
      <c r="M34" s="16" t="str">
        <f t="shared" si="2"/>
        <v/>
      </c>
      <c r="N34" s="16" t="str">
        <f t="shared" si="3"/>
        <v/>
      </c>
      <c r="O34" s="16" t="str">
        <f t="shared" si="4"/>
        <v/>
      </c>
    </row>
    <row r="35" spans="1:17" x14ac:dyDescent="0.2">
      <c r="A35" s="48"/>
      <c r="B35" s="49" t="str">
        <f t="shared" si="5"/>
        <v/>
      </c>
      <c r="C35" s="50"/>
      <c r="D35" s="112" t="s">
        <v>2</v>
      </c>
      <c r="E35" s="108"/>
      <c r="F35" s="109"/>
      <c r="G35" s="21" t="s">
        <v>2</v>
      </c>
      <c r="L35" s="16" t="str">
        <f t="shared" si="1"/>
        <v/>
      </c>
      <c r="M35" s="16" t="str">
        <f t="shared" si="2"/>
        <v/>
      </c>
      <c r="N35" s="16" t="str">
        <f t="shared" si="3"/>
        <v/>
      </c>
      <c r="O35" s="16" t="str">
        <f t="shared" si="4"/>
        <v/>
      </c>
    </row>
    <row r="36" spans="1:17" x14ac:dyDescent="0.2">
      <c r="A36" s="48"/>
      <c r="B36" s="49" t="str">
        <f t="shared" si="5"/>
        <v/>
      </c>
      <c r="C36" s="50"/>
      <c r="D36" s="106"/>
      <c r="E36" s="106"/>
      <c r="F36" s="107"/>
      <c r="G36" s="21"/>
      <c r="L36" s="16" t="str">
        <f t="shared" si="1"/>
        <v/>
      </c>
      <c r="M36" s="16" t="str">
        <f t="shared" si="2"/>
        <v/>
      </c>
      <c r="N36" s="16" t="str">
        <f t="shared" si="3"/>
        <v/>
      </c>
      <c r="O36" s="16" t="str">
        <f t="shared" si="4"/>
        <v/>
      </c>
    </row>
    <row r="37" spans="1:17" x14ac:dyDescent="0.2">
      <c r="A37" s="48"/>
      <c r="B37" s="49" t="str">
        <f t="shared" si="5"/>
        <v/>
      </c>
      <c r="C37" s="50"/>
      <c r="D37" s="108"/>
      <c r="E37" s="108"/>
      <c r="F37" s="109"/>
      <c r="G37" s="21"/>
      <c r="L37" s="16" t="str">
        <f t="shared" si="1"/>
        <v/>
      </c>
      <c r="M37" s="16" t="str">
        <f t="shared" si="2"/>
        <v/>
      </c>
      <c r="N37" s="16" t="str">
        <f t="shared" si="3"/>
        <v/>
      </c>
      <c r="O37" s="16" t="str">
        <f t="shared" si="4"/>
        <v/>
      </c>
    </row>
    <row r="38" spans="1:17" x14ac:dyDescent="0.2">
      <c r="A38" s="48"/>
      <c r="B38" s="49" t="str">
        <f t="shared" si="5"/>
        <v/>
      </c>
      <c r="C38" s="50"/>
      <c r="D38" s="112" t="s">
        <v>2</v>
      </c>
      <c r="E38" s="108"/>
      <c r="F38" s="109"/>
      <c r="G38" s="21" t="s">
        <v>2</v>
      </c>
      <c r="L38" s="16" t="str">
        <f t="shared" si="1"/>
        <v/>
      </c>
      <c r="M38" s="16" t="str">
        <f t="shared" si="2"/>
        <v/>
      </c>
      <c r="N38" s="16" t="str">
        <f t="shared" si="3"/>
        <v/>
      </c>
      <c r="O38" s="16" t="str">
        <f t="shared" si="4"/>
        <v/>
      </c>
    </row>
    <row r="39" spans="1:17" x14ac:dyDescent="0.2">
      <c r="A39" s="48"/>
      <c r="B39" s="49" t="str">
        <f t="shared" si="5"/>
        <v/>
      </c>
      <c r="C39" s="50"/>
      <c r="D39" s="106"/>
      <c r="E39" s="106"/>
      <c r="F39" s="107"/>
      <c r="G39" s="21"/>
      <c r="L39" s="16" t="str">
        <f t="shared" si="1"/>
        <v/>
      </c>
      <c r="M39" s="16" t="str">
        <f t="shared" si="2"/>
        <v/>
      </c>
      <c r="N39" s="16" t="str">
        <f t="shared" si="3"/>
        <v/>
      </c>
      <c r="O39" s="16" t="str">
        <f t="shared" si="4"/>
        <v/>
      </c>
    </row>
    <row r="40" spans="1:17" ht="16" thickBot="1" x14ac:dyDescent="0.25">
      <c r="A40" s="48"/>
      <c r="B40" s="49" t="str">
        <f>IF(A40="","","Q" &amp; ROUNDUP(MONTH(A40)/3, 0))</f>
        <v/>
      </c>
      <c r="C40" s="50"/>
      <c r="D40" s="108"/>
      <c r="E40" s="108"/>
      <c r="F40" s="109"/>
      <c r="G40" s="21"/>
      <c r="L40" s="16" t="str">
        <f t="shared" si="1"/>
        <v/>
      </c>
      <c r="M40" s="16" t="str">
        <f t="shared" si="2"/>
        <v/>
      </c>
      <c r="N40" s="16" t="str">
        <f t="shared" si="3"/>
        <v/>
      </c>
      <c r="O40" s="16" t="str">
        <f t="shared" si="4"/>
        <v/>
      </c>
    </row>
    <row r="41" spans="1:17" ht="16" thickBot="1" x14ac:dyDescent="0.25">
      <c r="A41" s="5" t="s">
        <v>24</v>
      </c>
      <c r="B41" s="45"/>
      <c r="C41" s="9"/>
      <c r="D41" s="102"/>
      <c r="E41" s="103"/>
      <c r="F41" s="104"/>
      <c r="G41" s="17">
        <f>SUM(G32:G40)</f>
        <v>0</v>
      </c>
      <c r="L41" s="16" t="str">
        <f t="shared" si="1"/>
        <v/>
      </c>
      <c r="M41" s="16" t="str">
        <f t="shared" si="2"/>
        <v/>
      </c>
      <c r="N41" s="16" t="str">
        <f t="shared" si="3"/>
        <v/>
      </c>
      <c r="O41" s="16" t="str">
        <f t="shared" si="4"/>
        <v/>
      </c>
    </row>
    <row r="42" spans="1:17" x14ac:dyDescent="0.2">
      <c r="G42" s="16"/>
      <c r="L42" s="16" t="str">
        <f t="shared" si="1"/>
        <v/>
      </c>
      <c r="M42" s="16" t="str">
        <f t="shared" si="2"/>
        <v/>
      </c>
      <c r="N42" s="16" t="str">
        <f t="shared" si="3"/>
        <v/>
      </c>
      <c r="O42" s="16" t="str">
        <f t="shared" si="4"/>
        <v/>
      </c>
    </row>
    <row r="43" spans="1:17" x14ac:dyDescent="0.2">
      <c r="L43" s="16" t="str">
        <f t="shared" si="1"/>
        <v/>
      </c>
      <c r="M43" s="16" t="str">
        <f t="shared" si="2"/>
        <v/>
      </c>
      <c r="N43" s="16" t="str">
        <f t="shared" si="3"/>
        <v/>
      </c>
      <c r="O43" s="16" t="str">
        <f t="shared" si="4"/>
        <v/>
      </c>
    </row>
    <row r="44" spans="1:17" ht="26" x14ac:dyDescent="0.3">
      <c r="A44" s="6" t="s">
        <v>25</v>
      </c>
      <c r="B44" s="46"/>
      <c r="C44" s="6"/>
      <c r="D44" s="27"/>
      <c r="E44" s="27"/>
      <c r="F44" s="27"/>
      <c r="L44" s="16" t="str">
        <f t="shared" si="1"/>
        <v/>
      </c>
      <c r="M44" s="16" t="str">
        <f t="shared" si="2"/>
        <v/>
      </c>
      <c r="N44" s="16" t="str">
        <f t="shared" si="3"/>
        <v/>
      </c>
      <c r="O44" s="16" t="str">
        <f t="shared" si="4"/>
        <v/>
      </c>
    </row>
    <row r="45" spans="1:17" ht="24" x14ac:dyDescent="0.3">
      <c r="D45" s="27"/>
      <c r="E45" s="27"/>
      <c r="F45" s="27"/>
      <c r="L45" s="16">
        <f>SUM(L14:L44)</f>
        <v>0</v>
      </c>
      <c r="M45" s="16">
        <f t="shared" ref="M45:O45" si="6">SUM(M14:M44)</f>
        <v>0</v>
      </c>
      <c r="N45" s="16">
        <f t="shared" si="6"/>
        <v>0</v>
      </c>
      <c r="O45" s="16">
        <f t="shared" si="6"/>
        <v>0</v>
      </c>
    </row>
    <row r="46" spans="1:17" s="95" customFormat="1" ht="26" x14ac:dyDescent="0.2">
      <c r="A46" s="87">
        <v>1</v>
      </c>
      <c r="B46" s="116" t="s">
        <v>26</v>
      </c>
      <c r="C46" s="116"/>
      <c r="D46" s="116"/>
      <c r="E46" s="116"/>
      <c r="F46" s="116"/>
      <c r="G46" s="116"/>
      <c r="H46" s="116"/>
      <c r="I46" s="116"/>
      <c r="J46" s="116"/>
      <c r="K46" s="116"/>
      <c r="L46" s="116"/>
      <c r="M46" s="116"/>
      <c r="N46" s="116"/>
      <c r="O46" s="116"/>
      <c r="P46" s="116"/>
      <c r="Q46" s="116"/>
    </row>
    <row r="47" spans="1:17" s="95" customFormat="1" ht="26" x14ac:dyDescent="0.2">
      <c r="A47" s="87">
        <v>2</v>
      </c>
      <c r="B47" s="117" t="s">
        <v>27</v>
      </c>
      <c r="C47" s="118"/>
      <c r="D47" s="118"/>
      <c r="E47" s="118"/>
      <c r="F47" s="118"/>
      <c r="G47" s="118"/>
      <c r="H47" s="118"/>
      <c r="I47" s="118"/>
      <c r="J47" s="118"/>
      <c r="K47" s="118"/>
      <c r="L47" s="118"/>
      <c r="M47" s="118"/>
      <c r="N47" s="118"/>
      <c r="O47" s="118"/>
      <c r="P47" s="118"/>
      <c r="Q47" s="118"/>
    </row>
    <row r="48" spans="1:17" s="95" customFormat="1" ht="81.75" customHeight="1" x14ac:dyDescent="0.2">
      <c r="A48" s="87">
        <v>3</v>
      </c>
      <c r="B48" s="117" t="s">
        <v>28</v>
      </c>
      <c r="C48" s="118"/>
      <c r="D48" s="118"/>
      <c r="E48" s="118"/>
      <c r="F48" s="118"/>
      <c r="G48" s="118"/>
      <c r="H48" s="118"/>
      <c r="I48" s="118"/>
      <c r="J48" s="118"/>
      <c r="K48" s="118"/>
      <c r="L48" s="118"/>
      <c r="M48" s="118"/>
      <c r="N48" s="118"/>
      <c r="O48" s="118"/>
      <c r="P48" s="118"/>
      <c r="Q48" s="118"/>
    </row>
    <row r="49" spans="1:17" s="95" customFormat="1" ht="78" customHeight="1" x14ac:dyDescent="0.2">
      <c r="A49" s="87">
        <v>4</v>
      </c>
      <c r="B49" s="118" t="s">
        <v>87</v>
      </c>
      <c r="C49" s="118"/>
      <c r="D49" s="118"/>
      <c r="E49" s="118"/>
      <c r="F49" s="118"/>
      <c r="G49" s="118"/>
      <c r="H49" s="118"/>
      <c r="I49" s="118"/>
      <c r="J49" s="118"/>
      <c r="K49" s="118"/>
      <c r="L49" s="118"/>
      <c r="M49" s="118"/>
      <c r="N49" s="118"/>
      <c r="O49" s="118"/>
      <c r="P49" s="118"/>
      <c r="Q49" s="118"/>
    </row>
    <row r="50" spans="1:17" s="95" customFormat="1" ht="51.5" customHeight="1" x14ac:dyDescent="0.2">
      <c r="A50" s="87">
        <v>5</v>
      </c>
      <c r="B50" s="117" t="s">
        <v>29</v>
      </c>
      <c r="C50" s="118"/>
      <c r="D50" s="118"/>
      <c r="E50" s="118"/>
      <c r="F50" s="118"/>
      <c r="G50" s="118"/>
      <c r="H50" s="118"/>
      <c r="I50" s="118"/>
      <c r="J50" s="118"/>
      <c r="K50" s="118"/>
      <c r="L50" s="118"/>
      <c r="M50" s="118"/>
      <c r="N50" s="118"/>
      <c r="O50" s="118"/>
      <c r="P50" s="118"/>
      <c r="Q50" s="118"/>
    </row>
    <row r="51" spans="1:17" s="95" customFormat="1" ht="55.5" customHeight="1" x14ac:dyDescent="0.2">
      <c r="A51" s="87">
        <v>6</v>
      </c>
      <c r="B51" s="117" t="s">
        <v>88</v>
      </c>
      <c r="C51" s="118"/>
      <c r="D51" s="118"/>
      <c r="E51" s="118"/>
      <c r="F51" s="118"/>
      <c r="G51" s="118"/>
      <c r="H51" s="118"/>
      <c r="I51" s="118"/>
      <c r="J51" s="118"/>
      <c r="K51" s="118"/>
      <c r="L51" s="118"/>
      <c r="M51" s="118"/>
      <c r="N51" s="118"/>
      <c r="O51" s="118"/>
      <c r="P51" s="118"/>
      <c r="Q51" s="118"/>
    </row>
    <row r="52" spans="1:17" s="95" customFormat="1" ht="61.5" customHeight="1" x14ac:dyDescent="0.2">
      <c r="A52" s="87">
        <v>7</v>
      </c>
      <c r="B52" s="118" t="s">
        <v>30</v>
      </c>
      <c r="C52" s="118"/>
      <c r="D52" s="118"/>
      <c r="E52" s="118"/>
      <c r="F52" s="118"/>
      <c r="G52" s="118"/>
      <c r="H52" s="118"/>
      <c r="I52" s="118"/>
      <c r="J52" s="118"/>
      <c r="K52" s="118"/>
      <c r="L52" s="118"/>
      <c r="M52" s="118"/>
      <c r="N52" s="118"/>
      <c r="O52" s="118"/>
      <c r="P52" s="118"/>
      <c r="Q52" s="118"/>
    </row>
    <row r="53" spans="1:17" s="95" customFormat="1" ht="66.75" customHeight="1" x14ac:dyDescent="0.2">
      <c r="A53" s="87">
        <v>8</v>
      </c>
      <c r="B53" s="117" t="s">
        <v>31</v>
      </c>
      <c r="C53" s="118"/>
      <c r="D53" s="118"/>
      <c r="E53" s="118"/>
      <c r="F53" s="118"/>
      <c r="G53" s="118"/>
      <c r="H53" s="118"/>
      <c r="I53" s="118"/>
      <c r="J53" s="118"/>
      <c r="K53" s="118"/>
      <c r="L53" s="118"/>
      <c r="M53" s="118"/>
      <c r="N53" s="118"/>
      <c r="O53" s="118"/>
      <c r="P53" s="118"/>
      <c r="Q53" s="118"/>
    </row>
    <row r="54" spans="1:17" s="95" customFormat="1" ht="80.25" customHeight="1" x14ac:dyDescent="0.2">
      <c r="A54" s="87">
        <v>9</v>
      </c>
      <c r="B54" s="117" t="s">
        <v>32</v>
      </c>
      <c r="C54" s="118"/>
      <c r="D54" s="118"/>
      <c r="E54" s="118"/>
      <c r="F54" s="118"/>
      <c r="G54" s="118"/>
      <c r="H54" s="118"/>
      <c r="I54" s="118"/>
      <c r="J54" s="118"/>
      <c r="K54" s="118"/>
      <c r="L54" s="118"/>
      <c r="M54" s="118"/>
      <c r="N54" s="118"/>
      <c r="O54" s="118"/>
      <c r="P54" s="118"/>
      <c r="Q54" s="118"/>
    </row>
    <row r="55" spans="1:17" s="95" customFormat="1" ht="51.5" customHeight="1" x14ac:dyDescent="0.2">
      <c r="A55" s="87">
        <v>10</v>
      </c>
      <c r="B55" s="118" t="s">
        <v>33</v>
      </c>
      <c r="C55" s="118"/>
      <c r="D55" s="118"/>
      <c r="E55" s="118"/>
      <c r="F55" s="118"/>
      <c r="G55" s="118"/>
      <c r="H55" s="118"/>
      <c r="I55" s="118"/>
      <c r="J55" s="118"/>
      <c r="K55" s="118"/>
      <c r="L55" s="118"/>
      <c r="M55" s="118"/>
      <c r="N55" s="118"/>
      <c r="O55" s="118"/>
      <c r="P55" s="118"/>
      <c r="Q55" s="118"/>
    </row>
    <row r="56" spans="1:17" s="95" customFormat="1" ht="31.5" customHeight="1" x14ac:dyDescent="0.2">
      <c r="A56" s="87">
        <v>11</v>
      </c>
      <c r="B56" s="116" t="s">
        <v>34</v>
      </c>
      <c r="C56" s="116"/>
      <c r="D56" s="116"/>
      <c r="E56" s="116"/>
      <c r="F56" s="116"/>
      <c r="G56" s="116"/>
      <c r="H56" s="116"/>
      <c r="I56" s="116"/>
      <c r="J56" s="116"/>
      <c r="K56" s="116"/>
      <c r="L56" s="116"/>
      <c r="M56" s="116"/>
      <c r="N56" s="116"/>
      <c r="O56" s="116"/>
      <c r="P56" s="116"/>
      <c r="Q56" s="116"/>
    </row>
    <row r="57" spans="1:17" s="95" customFormat="1" ht="26" x14ac:dyDescent="0.2">
      <c r="A57" s="87">
        <v>12</v>
      </c>
      <c r="B57" s="119" t="s">
        <v>35</v>
      </c>
      <c r="C57" s="116"/>
      <c r="D57" s="116"/>
      <c r="E57" s="116"/>
      <c r="F57" s="116"/>
      <c r="G57" s="116"/>
      <c r="H57" s="116"/>
      <c r="I57" s="116"/>
      <c r="J57" s="116"/>
      <c r="K57" s="116"/>
      <c r="L57" s="116"/>
      <c r="M57" s="116"/>
      <c r="N57" s="116"/>
      <c r="O57" s="116"/>
      <c r="P57" s="116"/>
      <c r="Q57" s="116"/>
    </row>
    <row r="58" spans="1:17" s="95" customFormat="1" ht="26" x14ac:dyDescent="0.2">
      <c r="A58" s="87">
        <v>13</v>
      </c>
      <c r="B58" s="119" t="s">
        <v>36</v>
      </c>
      <c r="C58" s="116"/>
      <c r="D58" s="116"/>
      <c r="E58" s="116"/>
      <c r="F58" s="116"/>
      <c r="G58" s="116"/>
      <c r="H58" s="116"/>
      <c r="I58" s="116"/>
      <c r="J58" s="116"/>
      <c r="K58" s="116"/>
      <c r="L58" s="116"/>
      <c r="M58" s="116"/>
      <c r="N58" s="116"/>
      <c r="O58" s="116"/>
      <c r="P58" s="116"/>
      <c r="Q58" s="116"/>
    </row>
    <row r="59" spans="1:17" x14ac:dyDescent="0.2">
      <c r="B59" s="47" t="s">
        <v>2</v>
      </c>
    </row>
  </sheetData>
  <mergeCells count="39">
    <mergeCell ref="B58:Q58"/>
    <mergeCell ref="B49:Q49"/>
    <mergeCell ref="B51:Q51"/>
    <mergeCell ref="B54:Q54"/>
    <mergeCell ref="B55:Q55"/>
    <mergeCell ref="B56:Q56"/>
    <mergeCell ref="B50:Q50"/>
    <mergeCell ref="B57:Q57"/>
    <mergeCell ref="B52:Q52"/>
    <mergeCell ref="B53:Q53"/>
    <mergeCell ref="D25:E25"/>
    <mergeCell ref="D26:E26"/>
    <mergeCell ref="D27:E27"/>
    <mergeCell ref="D38:F38"/>
    <mergeCell ref="D39:F39"/>
    <mergeCell ref="D40:F40"/>
    <mergeCell ref="B47:Q47"/>
    <mergeCell ref="D22:E22"/>
    <mergeCell ref="D18:E18"/>
    <mergeCell ref="D23:E23"/>
    <mergeCell ref="B46:Q46"/>
    <mergeCell ref="B48:Q48"/>
    <mergeCell ref="D24:E24"/>
    <mergeCell ref="A13:C13"/>
    <mergeCell ref="A31:C31"/>
    <mergeCell ref="D41:F41"/>
    <mergeCell ref="D31:F31"/>
    <mergeCell ref="D36:F36"/>
    <mergeCell ref="D37:F37"/>
    <mergeCell ref="D13:E13"/>
    <mergeCell ref="D35:F35"/>
    <mergeCell ref="D15:E15"/>
    <mergeCell ref="D16:E16"/>
    <mergeCell ref="D17:E17"/>
    <mergeCell ref="F13:G13"/>
    <mergeCell ref="D14:E14"/>
    <mergeCell ref="D19:E19"/>
    <mergeCell ref="D20:E20"/>
    <mergeCell ref="D21:E21"/>
  </mergeCells>
  <hyperlinks>
    <hyperlink ref="G6" r:id="rId1" display="frank@boeree.com" xr:uid="{48259ABC-2073-4752-8E5C-F525212A1E16}"/>
  </hyperlinks>
  <pageMargins left="0.7" right="0.7" top="0.75" bottom="0.75" header="0.3" footer="0.3"/>
  <pageSetup paperSize="9" orientation="portrait" r:id="rId2"/>
  <headerFooter>
    <oddHeader>&amp;L&amp;"Calibri"&amp;10&amp;K999999 Intern&amp;1#_x000D_&amp;R&amp;"NS Sans,Vet"&amp;16 &amp;KD0D9DBVERTROUWELIJK</oddHeader>
    <oddFooter>&amp;L_x000D_&amp;1#&amp;"Calibri"&amp;10&amp;K999999 Intern</oddFoot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trainingsgroep" prompt="kies hier je trainingsgroep (via het pijltje aan de rechterkant vd cel)" xr:uid="{CAC2A79E-6030-41DA-8D37-8E2A546DBA03}">
          <x14:formula1>
            <xm:f>keuzevelden!$C$5:$C$15</xm:f>
          </x14:formula1>
          <xm:sqref>G9</xm:sqref>
        </x14:dataValidation>
        <x14:dataValidation type="list" allowBlank="1" showInputMessage="1" showErrorMessage="1" promptTitle="bedrag vergoeding" prompt="kies hier je afgesproken vergoeding (zie het pijltje aan de rechterkant vd cel)" xr:uid="{4C2A2F6B-5933-409B-89CD-51DCE095C91A}">
          <x14:formula1>
            <xm:f>keuzevelden!$A$5:$A$10</xm:f>
          </x14:formula1>
          <xm:sqref>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9A4E-1F53-44F2-B43F-B251C97E251E}">
  <sheetPr filterMode="1"/>
  <dimension ref="A1:AC425"/>
  <sheetViews>
    <sheetView showGridLines="0" topLeftCell="A264" zoomScaleNormal="100" workbookViewId="0">
      <selection activeCell="I406" sqref="I406"/>
    </sheetView>
  </sheetViews>
  <sheetFormatPr baseColWidth="10" defaultColWidth="8.6640625" defaultRowHeight="15" x14ac:dyDescent="0.2"/>
  <cols>
    <col min="1" max="1" width="12" customWidth="1"/>
    <col min="2" max="2" width="15.5" hidden="1" customWidth="1"/>
    <col min="3" max="3" width="14.33203125" customWidth="1"/>
    <col min="4" max="4" width="9.5" hidden="1" customWidth="1"/>
    <col min="5" max="5" width="8.5" hidden="1" customWidth="1"/>
    <col min="6" max="6" width="1.33203125" customWidth="1"/>
    <col min="7" max="7" width="22.83203125" customWidth="1"/>
    <col min="8" max="8" width="13.6640625" customWidth="1"/>
    <col min="9" max="9" width="18" customWidth="1"/>
    <col min="10" max="10" width="4.33203125" style="84" customWidth="1"/>
    <col min="11" max="11" width="19.1640625" style="16" customWidth="1"/>
    <col min="12" max="12" width="17.6640625" customWidth="1"/>
    <col min="13" max="13" width="5" hidden="1" customWidth="1"/>
    <col min="14" max="14" width="8.6640625" hidden="1" customWidth="1"/>
    <col min="15" max="15" width="5" hidden="1" customWidth="1"/>
    <col min="16" max="16" width="8.6640625" hidden="1" customWidth="1"/>
    <col min="17" max="17" width="5" hidden="1" customWidth="1"/>
    <col min="18" max="18" width="11.1640625" hidden="1" customWidth="1"/>
    <col min="19" max="19" width="5" hidden="1" customWidth="1"/>
    <col min="20" max="20" width="10.6640625" hidden="1" customWidth="1"/>
  </cols>
  <sheetData>
    <row r="1" spans="1:22" s="3" customFormat="1" ht="31" x14ac:dyDescent="0.35">
      <c r="A1" s="28" t="str">
        <f>"invulformulier trainingen Utrecht Atletiek "&amp;keuzevelden!B19</f>
        <v>invulformulier trainingen Utrecht Atletiek 2025</v>
      </c>
      <c r="J1" s="83"/>
    </row>
    <row r="2" spans="1:22" s="3" customFormat="1" ht="9" customHeight="1" x14ac:dyDescent="0.3">
      <c r="A2" s="6"/>
      <c r="J2" s="83"/>
    </row>
    <row r="3" spans="1:22" x14ac:dyDescent="0.2">
      <c r="D3" s="2"/>
      <c r="E3" s="2"/>
      <c r="F3" s="2"/>
    </row>
    <row r="4" spans="1:22" x14ac:dyDescent="0.2">
      <c r="A4" s="11" t="s">
        <v>37</v>
      </c>
      <c r="B4" s="11"/>
      <c r="C4" s="11"/>
      <c r="D4" s="11"/>
      <c r="E4" s="11"/>
      <c r="F4" s="11"/>
      <c r="G4" s="11"/>
      <c r="H4" s="11"/>
      <c r="I4" s="11"/>
      <c r="K4"/>
      <c r="V4" s="32"/>
    </row>
    <row r="5" spans="1:22" ht="16" thickBot="1" x14ac:dyDescent="0.25">
      <c r="A5" s="19" t="s">
        <v>38</v>
      </c>
      <c r="B5" t="s">
        <v>39</v>
      </c>
      <c r="C5" s="19" t="s">
        <v>40</v>
      </c>
      <c r="F5" s="56"/>
      <c r="G5" s="56" t="s">
        <v>41</v>
      </c>
      <c r="H5" s="56"/>
      <c r="I5" s="56" t="s">
        <v>42</v>
      </c>
      <c r="J5" s="57"/>
      <c r="K5" s="57" t="s">
        <v>23</v>
      </c>
      <c r="L5" s="57" t="s">
        <v>22</v>
      </c>
      <c r="M5" s="7" t="s">
        <v>43</v>
      </c>
      <c r="N5" s="7" t="s">
        <v>44</v>
      </c>
      <c r="O5" s="7" t="s">
        <v>45</v>
      </c>
      <c r="P5" s="7" t="s">
        <v>46</v>
      </c>
      <c r="Q5" s="7" t="s">
        <v>47</v>
      </c>
      <c r="R5" s="7" t="s">
        <v>16</v>
      </c>
      <c r="S5" s="7" t="s">
        <v>48</v>
      </c>
      <c r="T5" s="7" t="s">
        <v>17</v>
      </c>
    </row>
    <row r="6" spans="1:22" x14ac:dyDescent="0.2">
      <c r="A6" t="str">
        <f t="shared" ref="A6:A69" si="0">"Q" &amp; ROUNDUP(MONTH(B6)/3, 0)</f>
        <v>Q1</v>
      </c>
      <c r="B6" s="31" t="str">
        <f>"01/01/"&amp;keuzevelden!B19</f>
        <v>01/01/2025</v>
      </c>
      <c r="C6" s="32" t="str">
        <f t="shared" ref="C6:C69" si="1">CHOOSE(WEEKDAY(B6),"zondag","maandag","dinsdag","woensdag","donderdag","vrijdag","zaterdag")</f>
        <v>woensdag</v>
      </c>
      <c r="D6" t="str">
        <f t="shared" ref="D6:D69" si="2">TEXT($B6,"dd")</f>
        <v>01</v>
      </c>
      <c r="E6" t="str">
        <f t="shared" ref="E6:E69" si="3">TEXT($B6,"mmmm")</f>
        <v>januari</v>
      </c>
      <c r="G6" t="str">
        <f t="shared" ref="G6:G69" si="4">C6&amp;" "&amp;TEXT(B6,"dd")&amp;" "&amp;CHOOSE(MONTH(B6),"januari","februari","maart","april","mei","juni","juli","augustus","september","oktober","november","december")</f>
        <v>woensdag 01 januari</v>
      </c>
      <c r="I6" s="55"/>
      <c r="K6" s="16">
        <f>I6*Voorblad!$G$10</f>
        <v>0</v>
      </c>
      <c r="L6" s="55"/>
      <c r="M6" s="37">
        <f t="shared" ref="M6:M37" si="5">IF(A6="Q1",I6,"")</f>
        <v>0</v>
      </c>
      <c r="N6">
        <f t="shared" ref="N6:N37" si="6">IF(A6="Q1",K6,"")</f>
        <v>0</v>
      </c>
      <c r="O6" s="37"/>
      <c r="Q6" s="37"/>
      <c r="S6" s="37"/>
    </row>
    <row r="7" spans="1:22" x14ac:dyDescent="0.2">
      <c r="A7" t="str">
        <f t="shared" si="0"/>
        <v>Q1</v>
      </c>
      <c r="B7" s="1">
        <f t="shared" ref="B7:B70" si="7">B6+1</f>
        <v>45659</v>
      </c>
      <c r="C7" s="32" t="str">
        <f t="shared" si="1"/>
        <v>donderdag</v>
      </c>
      <c r="D7" t="str">
        <f t="shared" si="2"/>
        <v>02</v>
      </c>
      <c r="E7" t="str">
        <f t="shared" si="3"/>
        <v>januari</v>
      </c>
      <c r="G7" t="str">
        <f t="shared" si="4"/>
        <v>donderdag 02 januari</v>
      </c>
      <c r="I7" s="8"/>
      <c r="K7" s="16">
        <f>I7*Voorblad!$G$10</f>
        <v>0</v>
      </c>
      <c r="L7" s="8"/>
      <c r="M7" s="37">
        <f t="shared" si="5"/>
        <v>0</v>
      </c>
      <c r="N7">
        <f t="shared" si="6"/>
        <v>0</v>
      </c>
      <c r="O7" s="37"/>
      <c r="Q7" s="37"/>
      <c r="S7" s="37"/>
      <c r="T7" s="32"/>
    </row>
    <row r="8" spans="1:22" x14ac:dyDescent="0.2">
      <c r="A8" t="str">
        <f t="shared" si="0"/>
        <v>Q1</v>
      </c>
      <c r="B8" s="1">
        <f t="shared" si="7"/>
        <v>45660</v>
      </c>
      <c r="C8" s="32" t="str">
        <f t="shared" si="1"/>
        <v>vrijdag</v>
      </c>
      <c r="D8" t="str">
        <f t="shared" si="2"/>
        <v>03</v>
      </c>
      <c r="E8" t="str">
        <f t="shared" si="3"/>
        <v>januari</v>
      </c>
      <c r="G8" t="str">
        <f t="shared" si="4"/>
        <v>vrijdag 03 januari</v>
      </c>
      <c r="I8" s="8"/>
      <c r="K8" s="16">
        <f>I8*Voorblad!$G$10</f>
        <v>0</v>
      </c>
      <c r="L8" s="8"/>
      <c r="M8" s="37">
        <f t="shared" si="5"/>
        <v>0</v>
      </c>
      <c r="N8">
        <f t="shared" si="6"/>
        <v>0</v>
      </c>
      <c r="O8" s="37"/>
      <c r="Q8" s="37"/>
      <c r="S8" s="37"/>
    </row>
    <row r="9" spans="1:22" hidden="1" x14ac:dyDescent="0.2">
      <c r="A9" t="str">
        <f t="shared" si="0"/>
        <v>Q1</v>
      </c>
      <c r="B9" s="1">
        <f t="shared" si="7"/>
        <v>45661</v>
      </c>
      <c r="C9" s="32" t="str">
        <f t="shared" si="1"/>
        <v>zaterdag</v>
      </c>
      <c r="D9" t="str">
        <f t="shared" si="2"/>
        <v>04</v>
      </c>
      <c r="E9" t="str">
        <f t="shared" si="3"/>
        <v>januari</v>
      </c>
      <c r="G9" t="str">
        <f t="shared" si="4"/>
        <v>zaterdag 04 januari</v>
      </c>
      <c r="I9" s="8"/>
      <c r="K9" s="16">
        <f>I9*Voorblad!$G$10</f>
        <v>0</v>
      </c>
      <c r="L9" s="8"/>
      <c r="M9" s="37">
        <f t="shared" si="5"/>
        <v>0</v>
      </c>
      <c r="N9">
        <f t="shared" si="6"/>
        <v>0</v>
      </c>
      <c r="O9" s="37"/>
      <c r="Q9" s="37"/>
      <c r="S9" s="37"/>
    </row>
    <row r="10" spans="1:22" hidden="1" x14ac:dyDescent="0.2">
      <c r="A10" t="str">
        <f t="shared" si="0"/>
        <v>Q1</v>
      </c>
      <c r="B10" s="1">
        <f t="shared" si="7"/>
        <v>45662</v>
      </c>
      <c r="C10" s="32" t="str">
        <f t="shared" si="1"/>
        <v>zondag</v>
      </c>
      <c r="D10" t="str">
        <f t="shared" si="2"/>
        <v>05</v>
      </c>
      <c r="E10" t="str">
        <f t="shared" si="3"/>
        <v>januari</v>
      </c>
      <c r="G10" t="str">
        <f t="shared" si="4"/>
        <v>zondag 05 januari</v>
      </c>
      <c r="I10" s="8"/>
      <c r="K10" s="16">
        <f>I10*Voorblad!$G$10</f>
        <v>0</v>
      </c>
      <c r="L10" s="8"/>
      <c r="M10" s="37">
        <f t="shared" si="5"/>
        <v>0</v>
      </c>
      <c r="N10">
        <f t="shared" si="6"/>
        <v>0</v>
      </c>
      <c r="O10" s="37"/>
      <c r="Q10" s="37"/>
      <c r="S10" s="37"/>
    </row>
    <row r="11" spans="1:22" x14ac:dyDescent="0.2">
      <c r="A11" t="str">
        <f t="shared" si="0"/>
        <v>Q1</v>
      </c>
      <c r="B11" s="1">
        <f t="shared" si="7"/>
        <v>45663</v>
      </c>
      <c r="C11" s="32" t="str">
        <f t="shared" si="1"/>
        <v>maandag</v>
      </c>
      <c r="D11" t="str">
        <f t="shared" si="2"/>
        <v>06</v>
      </c>
      <c r="E11" t="str">
        <f t="shared" si="3"/>
        <v>januari</v>
      </c>
      <c r="G11" t="str">
        <f t="shared" si="4"/>
        <v>maandag 06 januari</v>
      </c>
      <c r="I11" s="8"/>
      <c r="K11" s="16">
        <f>I11*Voorblad!$G$10</f>
        <v>0</v>
      </c>
      <c r="L11" s="8"/>
      <c r="M11" s="37">
        <f t="shared" si="5"/>
        <v>0</v>
      </c>
      <c r="N11">
        <f t="shared" si="6"/>
        <v>0</v>
      </c>
      <c r="O11" s="37"/>
      <c r="Q11" s="37"/>
      <c r="S11" s="37"/>
    </row>
    <row r="12" spans="1:22" x14ac:dyDescent="0.2">
      <c r="A12" t="str">
        <f t="shared" si="0"/>
        <v>Q1</v>
      </c>
      <c r="B12" s="1">
        <f t="shared" si="7"/>
        <v>45664</v>
      </c>
      <c r="C12" s="32" t="str">
        <f t="shared" si="1"/>
        <v>dinsdag</v>
      </c>
      <c r="D12" t="str">
        <f t="shared" si="2"/>
        <v>07</v>
      </c>
      <c r="E12" t="str">
        <f t="shared" si="3"/>
        <v>januari</v>
      </c>
      <c r="G12" t="str">
        <f t="shared" si="4"/>
        <v>dinsdag 07 januari</v>
      </c>
      <c r="I12" s="8"/>
      <c r="K12" s="16">
        <f>I12*Voorblad!$G$10</f>
        <v>0</v>
      </c>
      <c r="L12" s="8"/>
      <c r="M12" s="37">
        <f t="shared" si="5"/>
        <v>0</v>
      </c>
      <c r="N12">
        <f t="shared" si="6"/>
        <v>0</v>
      </c>
      <c r="O12" s="37"/>
      <c r="Q12" s="37"/>
      <c r="S12" s="37"/>
    </row>
    <row r="13" spans="1:22" x14ac:dyDescent="0.2">
      <c r="A13" t="str">
        <f t="shared" si="0"/>
        <v>Q1</v>
      </c>
      <c r="B13" s="1">
        <f t="shared" si="7"/>
        <v>45665</v>
      </c>
      <c r="C13" s="32" t="str">
        <f t="shared" si="1"/>
        <v>woensdag</v>
      </c>
      <c r="D13" t="str">
        <f t="shared" si="2"/>
        <v>08</v>
      </c>
      <c r="E13" t="str">
        <f t="shared" si="3"/>
        <v>januari</v>
      </c>
      <c r="G13" t="str">
        <f t="shared" si="4"/>
        <v>woensdag 08 januari</v>
      </c>
      <c r="I13" s="8"/>
      <c r="K13" s="16">
        <f>I13*Voorblad!$G$10</f>
        <v>0</v>
      </c>
      <c r="L13" s="8"/>
      <c r="M13" s="37">
        <f t="shared" si="5"/>
        <v>0</v>
      </c>
      <c r="N13">
        <f t="shared" si="6"/>
        <v>0</v>
      </c>
      <c r="O13" s="37"/>
      <c r="Q13" s="37"/>
      <c r="S13" s="37"/>
    </row>
    <row r="14" spans="1:22" x14ac:dyDescent="0.2">
      <c r="A14" t="str">
        <f t="shared" si="0"/>
        <v>Q1</v>
      </c>
      <c r="B14" s="1">
        <f t="shared" si="7"/>
        <v>45666</v>
      </c>
      <c r="C14" s="32" t="str">
        <f t="shared" si="1"/>
        <v>donderdag</v>
      </c>
      <c r="D14" t="str">
        <f t="shared" si="2"/>
        <v>09</v>
      </c>
      <c r="E14" t="str">
        <f t="shared" si="3"/>
        <v>januari</v>
      </c>
      <c r="G14" t="str">
        <f t="shared" si="4"/>
        <v>donderdag 09 januari</v>
      </c>
      <c r="I14" s="8"/>
      <c r="K14" s="16">
        <f>I14*Voorblad!$G$10</f>
        <v>0</v>
      </c>
      <c r="L14" s="8"/>
      <c r="M14" s="37">
        <f t="shared" si="5"/>
        <v>0</v>
      </c>
      <c r="N14">
        <f t="shared" si="6"/>
        <v>0</v>
      </c>
      <c r="O14" s="37"/>
      <c r="Q14" s="37"/>
      <c r="S14" s="37"/>
    </row>
    <row r="15" spans="1:22" x14ac:dyDescent="0.2">
      <c r="A15" t="str">
        <f t="shared" si="0"/>
        <v>Q1</v>
      </c>
      <c r="B15" s="1">
        <f t="shared" si="7"/>
        <v>45667</v>
      </c>
      <c r="C15" s="32" t="str">
        <f t="shared" si="1"/>
        <v>vrijdag</v>
      </c>
      <c r="D15" t="str">
        <f t="shared" si="2"/>
        <v>10</v>
      </c>
      <c r="E15" t="str">
        <f t="shared" si="3"/>
        <v>januari</v>
      </c>
      <c r="G15" t="str">
        <f t="shared" si="4"/>
        <v>vrijdag 10 januari</v>
      </c>
      <c r="I15" s="8"/>
      <c r="K15" s="16">
        <f>I15*Voorblad!$G$10</f>
        <v>0</v>
      </c>
      <c r="L15" s="8"/>
      <c r="M15" s="37">
        <f t="shared" si="5"/>
        <v>0</v>
      </c>
      <c r="N15">
        <f t="shared" si="6"/>
        <v>0</v>
      </c>
      <c r="O15" s="37"/>
      <c r="Q15" s="37"/>
      <c r="S15" s="37"/>
    </row>
    <row r="16" spans="1:22" hidden="1" x14ac:dyDescent="0.2">
      <c r="A16" t="str">
        <f t="shared" si="0"/>
        <v>Q1</v>
      </c>
      <c r="B16" s="1">
        <f t="shared" si="7"/>
        <v>45668</v>
      </c>
      <c r="C16" s="32" t="str">
        <f t="shared" si="1"/>
        <v>zaterdag</v>
      </c>
      <c r="D16" t="str">
        <f t="shared" si="2"/>
        <v>11</v>
      </c>
      <c r="E16" t="str">
        <f t="shared" si="3"/>
        <v>januari</v>
      </c>
      <c r="G16" t="str">
        <f t="shared" si="4"/>
        <v>zaterdag 11 januari</v>
      </c>
      <c r="I16" s="8"/>
      <c r="K16" s="16">
        <f>I16*Voorblad!$G$10</f>
        <v>0</v>
      </c>
      <c r="L16" s="8"/>
      <c r="M16" s="37">
        <f t="shared" si="5"/>
        <v>0</v>
      </c>
      <c r="N16">
        <f t="shared" si="6"/>
        <v>0</v>
      </c>
      <c r="O16" s="37"/>
      <c r="Q16" s="37"/>
      <c r="S16" s="37"/>
    </row>
    <row r="17" spans="1:19" hidden="1" x14ac:dyDescent="0.2">
      <c r="A17" t="str">
        <f t="shared" si="0"/>
        <v>Q1</v>
      </c>
      <c r="B17" s="1">
        <f t="shared" si="7"/>
        <v>45669</v>
      </c>
      <c r="C17" s="32" t="str">
        <f t="shared" si="1"/>
        <v>zondag</v>
      </c>
      <c r="D17" t="str">
        <f t="shared" si="2"/>
        <v>12</v>
      </c>
      <c r="E17" t="str">
        <f t="shared" si="3"/>
        <v>januari</v>
      </c>
      <c r="G17" t="str">
        <f t="shared" si="4"/>
        <v>zondag 12 januari</v>
      </c>
      <c r="I17" s="8"/>
      <c r="K17" s="16">
        <f>I17*Voorblad!$G$10</f>
        <v>0</v>
      </c>
      <c r="L17" s="8"/>
      <c r="M17" s="37">
        <f t="shared" si="5"/>
        <v>0</v>
      </c>
      <c r="N17">
        <f t="shared" si="6"/>
        <v>0</v>
      </c>
      <c r="O17" s="37"/>
      <c r="Q17" s="37"/>
      <c r="S17" s="37"/>
    </row>
    <row r="18" spans="1:19" x14ac:dyDescent="0.2">
      <c r="A18" t="str">
        <f t="shared" si="0"/>
        <v>Q1</v>
      </c>
      <c r="B18" s="1">
        <f t="shared" si="7"/>
        <v>45670</v>
      </c>
      <c r="C18" s="32" t="str">
        <f t="shared" si="1"/>
        <v>maandag</v>
      </c>
      <c r="D18" t="str">
        <f t="shared" si="2"/>
        <v>13</v>
      </c>
      <c r="E18" t="str">
        <f t="shared" si="3"/>
        <v>januari</v>
      </c>
      <c r="G18" t="str">
        <f t="shared" si="4"/>
        <v>maandag 13 januari</v>
      </c>
      <c r="I18" s="8"/>
      <c r="K18" s="16">
        <f>I18*Voorblad!$G$10</f>
        <v>0</v>
      </c>
      <c r="L18" s="8"/>
      <c r="M18" s="37">
        <f t="shared" si="5"/>
        <v>0</v>
      </c>
      <c r="N18">
        <f t="shared" si="6"/>
        <v>0</v>
      </c>
      <c r="O18" s="37"/>
      <c r="Q18" s="37"/>
      <c r="S18" s="37"/>
    </row>
    <row r="19" spans="1:19" x14ac:dyDescent="0.2">
      <c r="A19" t="str">
        <f t="shared" si="0"/>
        <v>Q1</v>
      </c>
      <c r="B19" s="1">
        <f t="shared" si="7"/>
        <v>45671</v>
      </c>
      <c r="C19" s="32" t="str">
        <f t="shared" si="1"/>
        <v>dinsdag</v>
      </c>
      <c r="D19" t="str">
        <f t="shared" si="2"/>
        <v>14</v>
      </c>
      <c r="E19" t="str">
        <f t="shared" si="3"/>
        <v>januari</v>
      </c>
      <c r="G19" t="str">
        <f t="shared" si="4"/>
        <v>dinsdag 14 januari</v>
      </c>
      <c r="I19" s="8"/>
      <c r="K19" s="16">
        <f>I19*Voorblad!$G$10</f>
        <v>0</v>
      </c>
      <c r="L19" s="8"/>
      <c r="M19" s="37">
        <f t="shared" si="5"/>
        <v>0</v>
      </c>
      <c r="N19">
        <f t="shared" si="6"/>
        <v>0</v>
      </c>
      <c r="O19" s="37"/>
      <c r="Q19" s="37"/>
      <c r="S19" s="37"/>
    </row>
    <row r="20" spans="1:19" x14ac:dyDescent="0.2">
      <c r="A20" t="str">
        <f t="shared" si="0"/>
        <v>Q1</v>
      </c>
      <c r="B20" s="1">
        <f t="shared" si="7"/>
        <v>45672</v>
      </c>
      <c r="C20" s="32" t="str">
        <f t="shared" si="1"/>
        <v>woensdag</v>
      </c>
      <c r="D20" t="str">
        <f t="shared" si="2"/>
        <v>15</v>
      </c>
      <c r="E20" t="str">
        <f t="shared" si="3"/>
        <v>januari</v>
      </c>
      <c r="G20" t="str">
        <f t="shared" si="4"/>
        <v>woensdag 15 januari</v>
      </c>
      <c r="I20" s="8"/>
      <c r="K20" s="16">
        <f>I20*Voorblad!$G$10</f>
        <v>0</v>
      </c>
      <c r="L20" s="8"/>
      <c r="M20" s="37">
        <f t="shared" si="5"/>
        <v>0</v>
      </c>
      <c r="N20">
        <f t="shared" si="6"/>
        <v>0</v>
      </c>
      <c r="O20" s="37"/>
      <c r="Q20" s="37"/>
      <c r="S20" s="37"/>
    </row>
    <row r="21" spans="1:19" x14ac:dyDescent="0.2">
      <c r="A21" t="str">
        <f t="shared" si="0"/>
        <v>Q1</v>
      </c>
      <c r="B21" s="1">
        <f t="shared" si="7"/>
        <v>45673</v>
      </c>
      <c r="C21" s="32" t="str">
        <f t="shared" si="1"/>
        <v>donderdag</v>
      </c>
      <c r="D21" t="str">
        <f t="shared" si="2"/>
        <v>16</v>
      </c>
      <c r="E21" t="str">
        <f t="shared" si="3"/>
        <v>januari</v>
      </c>
      <c r="G21" t="str">
        <f t="shared" si="4"/>
        <v>donderdag 16 januari</v>
      </c>
      <c r="I21" s="8"/>
      <c r="K21" s="16">
        <f>I21*Voorblad!$G$10</f>
        <v>0</v>
      </c>
      <c r="L21" s="8"/>
      <c r="M21" s="37">
        <f t="shared" si="5"/>
        <v>0</v>
      </c>
      <c r="N21">
        <f t="shared" si="6"/>
        <v>0</v>
      </c>
      <c r="O21" s="37"/>
      <c r="Q21" s="37"/>
      <c r="S21" s="37"/>
    </row>
    <row r="22" spans="1:19" x14ac:dyDescent="0.2">
      <c r="A22" t="str">
        <f t="shared" si="0"/>
        <v>Q1</v>
      </c>
      <c r="B22" s="1">
        <f t="shared" si="7"/>
        <v>45674</v>
      </c>
      <c r="C22" s="32" t="str">
        <f t="shared" si="1"/>
        <v>vrijdag</v>
      </c>
      <c r="D22" t="str">
        <f t="shared" si="2"/>
        <v>17</v>
      </c>
      <c r="E22" t="str">
        <f t="shared" si="3"/>
        <v>januari</v>
      </c>
      <c r="G22" t="str">
        <f t="shared" si="4"/>
        <v>vrijdag 17 januari</v>
      </c>
      <c r="I22" s="8"/>
      <c r="K22" s="16">
        <f>I22*Voorblad!$G$10</f>
        <v>0</v>
      </c>
      <c r="L22" s="8"/>
      <c r="M22" s="37">
        <f t="shared" si="5"/>
        <v>0</v>
      </c>
      <c r="N22">
        <f t="shared" si="6"/>
        <v>0</v>
      </c>
      <c r="O22" s="37"/>
      <c r="Q22" s="37"/>
      <c r="S22" s="37"/>
    </row>
    <row r="23" spans="1:19" hidden="1" x14ac:dyDescent="0.2">
      <c r="A23" t="str">
        <f t="shared" si="0"/>
        <v>Q1</v>
      </c>
      <c r="B23" s="1">
        <f t="shared" si="7"/>
        <v>45675</v>
      </c>
      <c r="C23" s="32" t="str">
        <f t="shared" si="1"/>
        <v>zaterdag</v>
      </c>
      <c r="D23" t="str">
        <f t="shared" si="2"/>
        <v>18</v>
      </c>
      <c r="E23" t="str">
        <f t="shared" si="3"/>
        <v>januari</v>
      </c>
      <c r="G23" t="str">
        <f t="shared" si="4"/>
        <v>zaterdag 18 januari</v>
      </c>
      <c r="I23" s="8"/>
      <c r="K23" s="16">
        <f>I23*Voorblad!$G$10</f>
        <v>0</v>
      </c>
      <c r="L23" s="8"/>
      <c r="M23" s="37">
        <f t="shared" si="5"/>
        <v>0</v>
      </c>
      <c r="N23">
        <f t="shared" si="6"/>
        <v>0</v>
      </c>
      <c r="O23" s="37"/>
      <c r="Q23" s="37"/>
      <c r="S23" s="37"/>
    </row>
    <row r="24" spans="1:19" hidden="1" x14ac:dyDescent="0.2">
      <c r="A24" t="str">
        <f t="shared" si="0"/>
        <v>Q1</v>
      </c>
      <c r="B24" s="1">
        <f t="shared" si="7"/>
        <v>45676</v>
      </c>
      <c r="C24" s="32" t="str">
        <f t="shared" si="1"/>
        <v>zondag</v>
      </c>
      <c r="D24" t="str">
        <f t="shared" si="2"/>
        <v>19</v>
      </c>
      <c r="E24" t="str">
        <f t="shared" si="3"/>
        <v>januari</v>
      </c>
      <c r="G24" t="str">
        <f t="shared" si="4"/>
        <v>zondag 19 januari</v>
      </c>
      <c r="I24" s="8"/>
      <c r="K24" s="16">
        <f>I24*Voorblad!$G$10</f>
        <v>0</v>
      </c>
      <c r="L24" s="8"/>
      <c r="M24" s="37">
        <f t="shared" si="5"/>
        <v>0</v>
      </c>
      <c r="N24">
        <f t="shared" si="6"/>
        <v>0</v>
      </c>
      <c r="O24" s="37"/>
      <c r="Q24" s="37"/>
      <c r="S24" s="37"/>
    </row>
    <row r="25" spans="1:19" x14ac:dyDescent="0.2">
      <c r="A25" t="str">
        <f t="shared" si="0"/>
        <v>Q1</v>
      </c>
      <c r="B25" s="1">
        <f t="shared" si="7"/>
        <v>45677</v>
      </c>
      <c r="C25" s="32" t="str">
        <f t="shared" si="1"/>
        <v>maandag</v>
      </c>
      <c r="D25" t="str">
        <f t="shared" si="2"/>
        <v>20</v>
      </c>
      <c r="E25" t="str">
        <f t="shared" si="3"/>
        <v>januari</v>
      </c>
      <c r="G25" t="str">
        <f t="shared" si="4"/>
        <v>maandag 20 januari</v>
      </c>
      <c r="I25" s="8"/>
      <c r="K25" s="16">
        <f>I25*Voorblad!$G$10</f>
        <v>0</v>
      </c>
      <c r="L25" s="8"/>
      <c r="M25" s="37">
        <f t="shared" si="5"/>
        <v>0</v>
      </c>
      <c r="N25">
        <f t="shared" si="6"/>
        <v>0</v>
      </c>
      <c r="O25" s="37"/>
      <c r="Q25" s="37"/>
      <c r="S25" s="37"/>
    </row>
    <row r="26" spans="1:19" x14ac:dyDescent="0.2">
      <c r="A26" t="str">
        <f t="shared" si="0"/>
        <v>Q1</v>
      </c>
      <c r="B26" s="1">
        <f t="shared" si="7"/>
        <v>45678</v>
      </c>
      <c r="C26" s="32" t="str">
        <f t="shared" si="1"/>
        <v>dinsdag</v>
      </c>
      <c r="D26" t="str">
        <f t="shared" si="2"/>
        <v>21</v>
      </c>
      <c r="E26" t="str">
        <f t="shared" si="3"/>
        <v>januari</v>
      </c>
      <c r="G26" t="str">
        <f t="shared" si="4"/>
        <v>dinsdag 21 januari</v>
      </c>
      <c r="I26" s="8"/>
      <c r="K26" s="16">
        <f>I26*Voorblad!$G$10</f>
        <v>0</v>
      </c>
      <c r="L26" s="8"/>
      <c r="M26" s="37">
        <f t="shared" si="5"/>
        <v>0</v>
      </c>
      <c r="N26">
        <f t="shared" si="6"/>
        <v>0</v>
      </c>
      <c r="O26" s="37"/>
      <c r="Q26" s="37"/>
      <c r="S26" s="37"/>
    </row>
    <row r="27" spans="1:19" x14ac:dyDescent="0.2">
      <c r="A27" t="str">
        <f t="shared" si="0"/>
        <v>Q1</v>
      </c>
      <c r="B27" s="1">
        <f t="shared" si="7"/>
        <v>45679</v>
      </c>
      <c r="C27" s="32" t="str">
        <f t="shared" si="1"/>
        <v>woensdag</v>
      </c>
      <c r="D27" t="str">
        <f t="shared" si="2"/>
        <v>22</v>
      </c>
      <c r="E27" t="str">
        <f t="shared" si="3"/>
        <v>januari</v>
      </c>
      <c r="G27" t="str">
        <f t="shared" si="4"/>
        <v>woensdag 22 januari</v>
      </c>
      <c r="I27" s="8"/>
      <c r="K27" s="16">
        <f>I27*Voorblad!$G$10</f>
        <v>0</v>
      </c>
      <c r="L27" s="8"/>
      <c r="M27" s="37">
        <f t="shared" si="5"/>
        <v>0</v>
      </c>
      <c r="N27">
        <f t="shared" si="6"/>
        <v>0</v>
      </c>
      <c r="O27" s="37"/>
      <c r="Q27" s="37"/>
      <c r="S27" s="37"/>
    </row>
    <row r="28" spans="1:19" x14ac:dyDescent="0.2">
      <c r="A28" t="str">
        <f t="shared" si="0"/>
        <v>Q1</v>
      </c>
      <c r="B28" s="1">
        <f t="shared" si="7"/>
        <v>45680</v>
      </c>
      <c r="C28" s="32" t="str">
        <f t="shared" si="1"/>
        <v>donderdag</v>
      </c>
      <c r="D28" t="str">
        <f t="shared" si="2"/>
        <v>23</v>
      </c>
      <c r="E28" t="str">
        <f t="shared" si="3"/>
        <v>januari</v>
      </c>
      <c r="G28" t="str">
        <f t="shared" si="4"/>
        <v>donderdag 23 januari</v>
      </c>
      <c r="I28" s="8"/>
      <c r="K28" s="16">
        <f>I28*Voorblad!$G$10</f>
        <v>0</v>
      </c>
      <c r="L28" s="8"/>
      <c r="M28" s="37">
        <f t="shared" si="5"/>
        <v>0</v>
      </c>
      <c r="N28">
        <f t="shared" si="6"/>
        <v>0</v>
      </c>
      <c r="O28" s="37"/>
      <c r="Q28" s="37"/>
      <c r="S28" s="37"/>
    </row>
    <row r="29" spans="1:19" x14ac:dyDescent="0.2">
      <c r="A29" t="str">
        <f t="shared" si="0"/>
        <v>Q1</v>
      </c>
      <c r="B29" s="1">
        <f t="shared" si="7"/>
        <v>45681</v>
      </c>
      <c r="C29" s="32" t="str">
        <f t="shared" si="1"/>
        <v>vrijdag</v>
      </c>
      <c r="D29" t="str">
        <f t="shared" si="2"/>
        <v>24</v>
      </c>
      <c r="E29" t="str">
        <f t="shared" si="3"/>
        <v>januari</v>
      </c>
      <c r="G29" t="str">
        <f t="shared" si="4"/>
        <v>vrijdag 24 januari</v>
      </c>
      <c r="I29" s="8"/>
      <c r="K29" s="16">
        <f>I29*Voorblad!$G$10</f>
        <v>0</v>
      </c>
      <c r="L29" s="8"/>
      <c r="M29" s="37">
        <f t="shared" si="5"/>
        <v>0</v>
      </c>
      <c r="N29">
        <f t="shared" si="6"/>
        <v>0</v>
      </c>
      <c r="O29" s="37"/>
      <c r="Q29" s="37"/>
      <c r="S29" s="37"/>
    </row>
    <row r="30" spans="1:19" hidden="1" x14ac:dyDescent="0.2">
      <c r="A30" t="str">
        <f t="shared" si="0"/>
        <v>Q1</v>
      </c>
      <c r="B30" s="1">
        <f t="shared" si="7"/>
        <v>45682</v>
      </c>
      <c r="C30" s="32" t="str">
        <f t="shared" si="1"/>
        <v>zaterdag</v>
      </c>
      <c r="D30" t="str">
        <f t="shared" si="2"/>
        <v>25</v>
      </c>
      <c r="E30" t="str">
        <f t="shared" si="3"/>
        <v>januari</v>
      </c>
      <c r="G30" t="str">
        <f t="shared" si="4"/>
        <v>zaterdag 25 januari</v>
      </c>
      <c r="I30" s="8"/>
      <c r="K30" s="16">
        <f>I30*Voorblad!$G$10</f>
        <v>0</v>
      </c>
      <c r="L30" s="8"/>
      <c r="M30" s="37">
        <f t="shared" si="5"/>
        <v>0</v>
      </c>
      <c r="N30">
        <f t="shared" si="6"/>
        <v>0</v>
      </c>
      <c r="O30" s="37"/>
      <c r="Q30" s="37"/>
      <c r="S30" s="37"/>
    </row>
    <row r="31" spans="1:19" hidden="1" x14ac:dyDescent="0.2">
      <c r="A31" t="str">
        <f t="shared" si="0"/>
        <v>Q1</v>
      </c>
      <c r="B31" s="1">
        <f t="shared" si="7"/>
        <v>45683</v>
      </c>
      <c r="C31" s="32" t="str">
        <f t="shared" si="1"/>
        <v>zondag</v>
      </c>
      <c r="D31" t="str">
        <f t="shared" si="2"/>
        <v>26</v>
      </c>
      <c r="E31" t="str">
        <f t="shared" si="3"/>
        <v>januari</v>
      </c>
      <c r="G31" t="str">
        <f t="shared" si="4"/>
        <v>zondag 26 januari</v>
      </c>
      <c r="I31" s="8"/>
      <c r="K31" s="16">
        <f>I31*Voorblad!$G$10</f>
        <v>0</v>
      </c>
      <c r="L31" s="8"/>
      <c r="M31" s="37">
        <f t="shared" si="5"/>
        <v>0</v>
      </c>
      <c r="N31">
        <f t="shared" si="6"/>
        <v>0</v>
      </c>
      <c r="O31" s="37"/>
      <c r="Q31" s="37"/>
      <c r="S31" s="37"/>
    </row>
    <row r="32" spans="1:19" x14ac:dyDescent="0.2">
      <c r="A32" t="str">
        <f t="shared" si="0"/>
        <v>Q1</v>
      </c>
      <c r="B32" s="1">
        <f t="shared" si="7"/>
        <v>45684</v>
      </c>
      <c r="C32" s="32" t="str">
        <f t="shared" si="1"/>
        <v>maandag</v>
      </c>
      <c r="D32" t="str">
        <f t="shared" si="2"/>
        <v>27</v>
      </c>
      <c r="E32" t="str">
        <f t="shared" si="3"/>
        <v>januari</v>
      </c>
      <c r="G32" t="str">
        <f t="shared" si="4"/>
        <v>maandag 27 januari</v>
      </c>
      <c r="I32" s="8"/>
      <c r="K32" s="16">
        <f>I32*Voorblad!$G$10</f>
        <v>0</v>
      </c>
      <c r="L32" s="8"/>
      <c r="M32" s="37">
        <f t="shared" si="5"/>
        <v>0</v>
      </c>
      <c r="N32">
        <f t="shared" si="6"/>
        <v>0</v>
      </c>
      <c r="O32" s="37"/>
      <c r="Q32" s="37"/>
      <c r="S32" s="37"/>
    </row>
    <row r="33" spans="1:19" x14ac:dyDescent="0.2">
      <c r="A33" t="str">
        <f t="shared" si="0"/>
        <v>Q1</v>
      </c>
      <c r="B33" s="1">
        <f t="shared" si="7"/>
        <v>45685</v>
      </c>
      <c r="C33" s="32" t="str">
        <f t="shared" si="1"/>
        <v>dinsdag</v>
      </c>
      <c r="D33" t="str">
        <f t="shared" si="2"/>
        <v>28</v>
      </c>
      <c r="E33" t="str">
        <f t="shared" si="3"/>
        <v>januari</v>
      </c>
      <c r="G33" t="str">
        <f t="shared" si="4"/>
        <v>dinsdag 28 januari</v>
      </c>
      <c r="I33" s="8"/>
      <c r="K33" s="16">
        <f>I33*Voorblad!$G$10</f>
        <v>0</v>
      </c>
      <c r="L33" s="8"/>
      <c r="M33" s="37">
        <f t="shared" si="5"/>
        <v>0</v>
      </c>
      <c r="N33">
        <f t="shared" si="6"/>
        <v>0</v>
      </c>
      <c r="O33" s="37"/>
      <c r="Q33" s="37"/>
      <c r="S33" s="37"/>
    </row>
    <row r="34" spans="1:19" x14ac:dyDescent="0.2">
      <c r="A34" t="str">
        <f t="shared" si="0"/>
        <v>Q1</v>
      </c>
      <c r="B34" s="1">
        <f t="shared" si="7"/>
        <v>45686</v>
      </c>
      <c r="C34" s="32" t="str">
        <f t="shared" si="1"/>
        <v>woensdag</v>
      </c>
      <c r="D34" t="str">
        <f t="shared" si="2"/>
        <v>29</v>
      </c>
      <c r="E34" t="str">
        <f t="shared" si="3"/>
        <v>januari</v>
      </c>
      <c r="G34" t="str">
        <f t="shared" si="4"/>
        <v>woensdag 29 januari</v>
      </c>
      <c r="I34" s="8"/>
      <c r="K34" s="16">
        <f>I34*Voorblad!$G$10</f>
        <v>0</v>
      </c>
      <c r="L34" s="8"/>
      <c r="M34" s="37">
        <f t="shared" si="5"/>
        <v>0</v>
      </c>
      <c r="N34">
        <f t="shared" si="6"/>
        <v>0</v>
      </c>
      <c r="O34" s="37"/>
      <c r="Q34" s="37"/>
      <c r="S34" s="37"/>
    </row>
    <row r="35" spans="1:19" x14ac:dyDescent="0.2">
      <c r="A35" t="str">
        <f t="shared" si="0"/>
        <v>Q1</v>
      </c>
      <c r="B35" s="1">
        <f t="shared" si="7"/>
        <v>45687</v>
      </c>
      <c r="C35" s="32" t="str">
        <f t="shared" si="1"/>
        <v>donderdag</v>
      </c>
      <c r="D35" t="str">
        <f t="shared" si="2"/>
        <v>30</v>
      </c>
      <c r="E35" t="str">
        <f t="shared" si="3"/>
        <v>januari</v>
      </c>
      <c r="G35" t="str">
        <f t="shared" si="4"/>
        <v>donderdag 30 januari</v>
      </c>
      <c r="I35" s="8"/>
      <c r="K35" s="16">
        <f>I35*Voorblad!$G$10</f>
        <v>0</v>
      </c>
      <c r="L35" s="8"/>
      <c r="M35" s="37">
        <f t="shared" si="5"/>
        <v>0</v>
      </c>
      <c r="N35">
        <f t="shared" si="6"/>
        <v>0</v>
      </c>
      <c r="O35" s="37"/>
      <c r="Q35" s="37"/>
      <c r="S35" s="37"/>
    </row>
    <row r="36" spans="1:19" x14ac:dyDescent="0.2">
      <c r="A36" t="str">
        <f t="shared" si="0"/>
        <v>Q1</v>
      </c>
      <c r="B36" s="1">
        <f t="shared" si="7"/>
        <v>45688</v>
      </c>
      <c r="C36" s="32" t="str">
        <f t="shared" si="1"/>
        <v>vrijdag</v>
      </c>
      <c r="D36" t="str">
        <f t="shared" si="2"/>
        <v>31</v>
      </c>
      <c r="E36" t="str">
        <f t="shared" si="3"/>
        <v>januari</v>
      </c>
      <c r="G36" t="str">
        <f t="shared" si="4"/>
        <v>vrijdag 31 januari</v>
      </c>
      <c r="I36" s="8"/>
      <c r="K36" s="16">
        <f>I36*Voorblad!$G$10</f>
        <v>0</v>
      </c>
      <c r="L36" s="8"/>
      <c r="M36" s="37">
        <f t="shared" si="5"/>
        <v>0</v>
      </c>
      <c r="N36">
        <f t="shared" si="6"/>
        <v>0</v>
      </c>
      <c r="O36" s="37"/>
      <c r="Q36" s="37"/>
      <c r="S36" s="37"/>
    </row>
    <row r="37" spans="1:19" hidden="1" x14ac:dyDescent="0.2">
      <c r="A37" t="str">
        <f t="shared" si="0"/>
        <v>Q1</v>
      </c>
      <c r="B37" s="1">
        <f t="shared" si="7"/>
        <v>45689</v>
      </c>
      <c r="C37" s="32" t="str">
        <f t="shared" si="1"/>
        <v>zaterdag</v>
      </c>
      <c r="D37" t="str">
        <f t="shared" si="2"/>
        <v>01</v>
      </c>
      <c r="E37" t="str">
        <f t="shared" si="3"/>
        <v>februari</v>
      </c>
      <c r="G37" t="str">
        <f t="shared" si="4"/>
        <v>zaterdag 01 februari</v>
      </c>
      <c r="I37" s="8"/>
      <c r="K37" s="16">
        <f>I37*Voorblad!$G$10</f>
        <v>0</v>
      </c>
      <c r="L37" s="8"/>
      <c r="M37" s="37">
        <f t="shared" si="5"/>
        <v>0</v>
      </c>
      <c r="N37">
        <f t="shared" si="6"/>
        <v>0</v>
      </c>
      <c r="O37" s="37"/>
      <c r="Q37" s="37"/>
      <c r="S37" s="37"/>
    </row>
    <row r="38" spans="1:19" hidden="1" x14ac:dyDescent="0.2">
      <c r="A38" t="str">
        <f t="shared" si="0"/>
        <v>Q1</v>
      </c>
      <c r="B38" s="1">
        <f t="shared" si="7"/>
        <v>45690</v>
      </c>
      <c r="C38" s="32" t="str">
        <f t="shared" si="1"/>
        <v>zondag</v>
      </c>
      <c r="D38" t="str">
        <f t="shared" si="2"/>
        <v>02</v>
      </c>
      <c r="E38" t="str">
        <f t="shared" si="3"/>
        <v>februari</v>
      </c>
      <c r="G38" t="str">
        <f t="shared" si="4"/>
        <v>zondag 02 februari</v>
      </c>
      <c r="I38" s="8"/>
      <c r="K38" s="16">
        <f>I38*Voorblad!$G$10</f>
        <v>0</v>
      </c>
      <c r="L38" s="8"/>
      <c r="M38" s="37">
        <f t="shared" ref="M38:M69" si="8">IF(A38="Q1",I38,"")</f>
        <v>0</v>
      </c>
      <c r="N38">
        <f t="shared" ref="N38:N69" si="9">IF(A38="Q1",K38,"")</f>
        <v>0</v>
      </c>
      <c r="O38" s="37"/>
      <c r="Q38" s="37"/>
      <c r="S38" s="37"/>
    </row>
    <row r="39" spans="1:19" x14ac:dyDescent="0.2">
      <c r="A39" t="str">
        <f t="shared" si="0"/>
        <v>Q1</v>
      </c>
      <c r="B39" s="1">
        <f t="shared" si="7"/>
        <v>45691</v>
      </c>
      <c r="C39" s="32" t="str">
        <f t="shared" si="1"/>
        <v>maandag</v>
      </c>
      <c r="D39" t="str">
        <f t="shared" si="2"/>
        <v>03</v>
      </c>
      <c r="E39" t="str">
        <f t="shared" si="3"/>
        <v>februari</v>
      </c>
      <c r="G39" t="str">
        <f t="shared" si="4"/>
        <v>maandag 03 februari</v>
      </c>
      <c r="I39" s="8"/>
      <c r="K39" s="16">
        <f>I39*Voorblad!$G$10</f>
        <v>0</v>
      </c>
      <c r="L39" s="8"/>
      <c r="M39" s="37">
        <f t="shared" si="8"/>
        <v>0</v>
      </c>
      <c r="N39">
        <f t="shared" si="9"/>
        <v>0</v>
      </c>
      <c r="O39" s="37"/>
      <c r="Q39" s="37"/>
      <c r="S39" s="37"/>
    </row>
    <row r="40" spans="1:19" x14ac:dyDescent="0.2">
      <c r="A40" t="str">
        <f t="shared" si="0"/>
        <v>Q1</v>
      </c>
      <c r="B40" s="1">
        <f t="shared" si="7"/>
        <v>45692</v>
      </c>
      <c r="C40" s="32" t="str">
        <f t="shared" si="1"/>
        <v>dinsdag</v>
      </c>
      <c r="D40" t="str">
        <f t="shared" si="2"/>
        <v>04</v>
      </c>
      <c r="E40" t="str">
        <f t="shared" si="3"/>
        <v>februari</v>
      </c>
      <c r="G40" t="str">
        <f t="shared" si="4"/>
        <v>dinsdag 04 februari</v>
      </c>
      <c r="I40" s="8"/>
      <c r="K40" s="16">
        <f>I40*Voorblad!$G$10</f>
        <v>0</v>
      </c>
      <c r="L40" s="8"/>
      <c r="M40" s="37">
        <f t="shared" si="8"/>
        <v>0</v>
      </c>
      <c r="N40">
        <f t="shared" si="9"/>
        <v>0</v>
      </c>
      <c r="O40" s="37"/>
      <c r="Q40" s="37"/>
      <c r="S40" s="37"/>
    </row>
    <row r="41" spans="1:19" x14ac:dyDescent="0.2">
      <c r="A41" t="str">
        <f t="shared" si="0"/>
        <v>Q1</v>
      </c>
      <c r="B41" s="1">
        <f t="shared" si="7"/>
        <v>45693</v>
      </c>
      <c r="C41" s="32" t="str">
        <f t="shared" si="1"/>
        <v>woensdag</v>
      </c>
      <c r="D41" t="str">
        <f t="shared" si="2"/>
        <v>05</v>
      </c>
      <c r="E41" t="str">
        <f t="shared" si="3"/>
        <v>februari</v>
      </c>
      <c r="G41" t="str">
        <f t="shared" si="4"/>
        <v>woensdag 05 februari</v>
      </c>
      <c r="I41" s="8"/>
      <c r="K41" s="16">
        <f>I41*Voorblad!$G$10</f>
        <v>0</v>
      </c>
      <c r="L41" s="8" t="s">
        <v>2</v>
      </c>
      <c r="M41" s="37">
        <f t="shared" si="8"/>
        <v>0</v>
      </c>
      <c r="N41">
        <f t="shared" si="9"/>
        <v>0</v>
      </c>
      <c r="O41" s="37"/>
      <c r="Q41" s="37"/>
      <c r="S41" s="37"/>
    </row>
    <row r="42" spans="1:19" x14ac:dyDescent="0.2">
      <c r="A42" t="str">
        <f t="shared" si="0"/>
        <v>Q1</v>
      </c>
      <c r="B42" s="1">
        <f t="shared" si="7"/>
        <v>45694</v>
      </c>
      <c r="C42" s="32" t="str">
        <f t="shared" si="1"/>
        <v>donderdag</v>
      </c>
      <c r="D42" t="str">
        <f t="shared" si="2"/>
        <v>06</v>
      </c>
      <c r="E42" t="str">
        <f t="shared" si="3"/>
        <v>februari</v>
      </c>
      <c r="G42" t="str">
        <f t="shared" si="4"/>
        <v>donderdag 06 februari</v>
      </c>
      <c r="I42" s="8"/>
      <c r="K42" s="16">
        <f>I42*Voorblad!$G$10</f>
        <v>0</v>
      </c>
      <c r="L42" s="8"/>
      <c r="M42" s="37">
        <f t="shared" si="8"/>
        <v>0</v>
      </c>
      <c r="N42">
        <f t="shared" si="9"/>
        <v>0</v>
      </c>
      <c r="O42" s="37"/>
      <c r="Q42" s="37"/>
      <c r="S42" s="37"/>
    </row>
    <row r="43" spans="1:19" x14ac:dyDescent="0.2">
      <c r="A43" t="str">
        <f t="shared" si="0"/>
        <v>Q1</v>
      </c>
      <c r="B43" s="1">
        <f t="shared" si="7"/>
        <v>45695</v>
      </c>
      <c r="C43" s="32" t="str">
        <f t="shared" si="1"/>
        <v>vrijdag</v>
      </c>
      <c r="D43" t="str">
        <f t="shared" si="2"/>
        <v>07</v>
      </c>
      <c r="E43" t="str">
        <f t="shared" si="3"/>
        <v>februari</v>
      </c>
      <c r="G43" t="str">
        <f t="shared" si="4"/>
        <v>vrijdag 07 februari</v>
      </c>
      <c r="I43" s="8"/>
      <c r="K43" s="16">
        <f>I43*Voorblad!$G$10</f>
        <v>0</v>
      </c>
      <c r="L43" s="8"/>
      <c r="M43" s="37">
        <f t="shared" si="8"/>
        <v>0</v>
      </c>
      <c r="N43">
        <f t="shared" si="9"/>
        <v>0</v>
      </c>
      <c r="O43" s="37"/>
      <c r="Q43" s="37"/>
      <c r="S43" s="37"/>
    </row>
    <row r="44" spans="1:19" hidden="1" x14ac:dyDescent="0.2">
      <c r="A44" t="str">
        <f t="shared" si="0"/>
        <v>Q1</v>
      </c>
      <c r="B44" s="1">
        <f t="shared" si="7"/>
        <v>45696</v>
      </c>
      <c r="C44" s="32" t="str">
        <f t="shared" si="1"/>
        <v>zaterdag</v>
      </c>
      <c r="D44" t="str">
        <f t="shared" si="2"/>
        <v>08</v>
      </c>
      <c r="E44" t="str">
        <f t="shared" si="3"/>
        <v>februari</v>
      </c>
      <c r="G44" t="str">
        <f t="shared" si="4"/>
        <v>zaterdag 08 februari</v>
      </c>
      <c r="I44" s="8"/>
      <c r="K44" s="16">
        <f>I44*Voorblad!$G$10</f>
        <v>0</v>
      </c>
      <c r="L44" s="8"/>
      <c r="M44" s="37">
        <f t="shared" si="8"/>
        <v>0</v>
      </c>
      <c r="N44">
        <f t="shared" si="9"/>
        <v>0</v>
      </c>
      <c r="O44" s="37"/>
      <c r="Q44" s="37"/>
      <c r="S44" s="37"/>
    </row>
    <row r="45" spans="1:19" hidden="1" x14ac:dyDescent="0.2">
      <c r="A45" t="str">
        <f t="shared" si="0"/>
        <v>Q1</v>
      </c>
      <c r="B45" s="1">
        <f t="shared" si="7"/>
        <v>45697</v>
      </c>
      <c r="C45" s="32" t="str">
        <f t="shared" si="1"/>
        <v>zondag</v>
      </c>
      <c r="D45" t="str">
        <f t="shared" si="2"/>
        <v>09</v>
      </c>
      <c r="E45" t="str">
        <f t="shared" si="3"/>
        <v>februari</v>
      </c>
      <c r="G45" t="str">
        <f t="shared" si="4"/>
        <v>zondag 09 februari</v>
      </c>
      <c r="I45" s="8"/>
      <c r="K45" s="16">
        <f>I45*Voorblad!$G$10</f>
        <v>0</v>
      </c>
      <c r="L45" s="8"/>
      <c r="M45" s="37">
        <f t="shared" si="8"/>
        <v>0</v>
      </c>
      <c r="N45">
        <f t="shared" si="9"/>
        <v>0</v>
      </c>
      <c r="O45" s="37"/>
      <c r="Q45" s="37"/>
      <c r="S45" s="37"/>
    </row>
    <row r="46" spans="1:19" x14ac:dyDescent="0.2">
      <c r="A46" t="str">
        <f t="shared" si="0"/>
        <v>Q1</v>
      </c>
      <c r="B46" s="1">
        <f t="shared" si="7"/>
        <v>45698</v>
      </c>
      <c r="C46" s="32" t="str">
        <f t="shared" si="1"/>
        <v>maandag</v>
      </c>
      <c r="D46" t="str">
        <f t="shared" si="2"/>
        <v>10</v>
      </c>
      <c r="E46" t="str">
        <f t="shared" si="3"/>
        <v>februari</v>
      </c>
      <c r="G46" t="str">
        <f t="shared" si="4"/>
        <v>maandag 10 februari</v>
      </c>
      <c r="I46" s="8"/>
      <c r="K46" s="16">
        <f>I46*Voorblad!$G$10</f>
        <v>0</v>
      </c>
      <c r="L46" s="8"/>
      <c r="M46" s="37">
        <f t="shared" si="8"/>
        <v>0</v>
      </c>
      <c r="N46">
        <f t="shared" si="9"/>
        <v>0</v>
      </c>
      <c r="O46" s="37"/>
      <c r="Q46" s="37"/>
      <c r="S46" s="37"/>
    </row>
    <row r="47" spans="1:19" x14ac:dyDescent="0.2">
      <c r="A47" t="str">
        <f t="shared" si="0"/>
        <v>Q1</v>
      </c>
      <c r="B47" s="1">
        <f t="shared" si="7"/>
        <v>45699</v>
      </c>
      <c r="C47" s="32" t="str">
        <f t="shared" si="1"/>
        <v>dinsdag</v>
      </c>
      <c r="D47" t="str">
        <f t="shared" si="2"/>
        <v>11</v>
      </c>
      <c r="E47" t="str">
        <f t="shared" si="3"/>
        <v>februari</v>
      </c>
      <c r="G47" t="str">
        <f t="shared" si="4"/>
        <v>dinsdag 11 februari</v>
      </c>
      <c r="I47" s="8"/>
      <c r="K47" s="16">
        <f>I47*Voorblad!$G$10</f>
        <v>0</v>
      </c>
      <c r="L47" s="8"/>
      <c r="M47" s="37">
        <f t="shared" si="8"/>
        <v>0</v>
      </c>
      <c r="N47">
        <f t="shared" si="9"/>
        <v>0</v>
      </c>
      <c r="O47" s="37"/>
      <c r="Q47" s="37"/>
      <c r="S47" s="37"/>
    </row>
    <row r="48" spans="1:19" x14ac:dyDescent="0.2">
      <c r="A48" t="str">
        <f t="shared" si="0"/>
        <v>Q1</v>
      </c>
      <c r="B48" s="1">
        <f t="shared" si="7"/>
        <v>45700</v>
      </c>
      <c r="C48" s="32" t="str">
        <f t="shared" si="1"/>
        <v>woensdag</v>
      </c>
      <c r="D48" t="str">
        <f t="shared" si="2"/>
        <v>12</v>
      </c>
      <c r="E48" t="str">
        <f t="shared" si="3"/>
        <v>februari</v>
      </c>
      <c r="G48" t="str">
        <f t="shared" si="4"/>
        <v>woensdag 12 februari</v>
      </c>
      <c r="I48" s="8"/>
      <c r="K48" s="16">
        <f>I48*Voorblad!$G$10</f>
        <v>0</v>
      </c>
      <c r="L48" s="8"/>
      <c r="M48" s="37">
        <f t="shared" si="8"/>
        <v>0</v>
      </c>
      <c r="N48">
        <f t="shared" si="9"/>
        <v>0</v>
      </c>
      <c r="O48" s="37"/>
      <c r="Q48" s="37"/>
      <c r="S48" s="37"/>
    </row>
    <row r="49" spans="1:19" x14ac:dyDescent="0.2">
      <c r="A49" t="str">
        <f t="shared" si="0"/>
        <v>Q1</v>
      </c>
      <c r="B49" s="1">
        <f t="shared" si="7"/>
        <v>45701</v>
      </c>
      <c r="C49" s="32" t="str">
        <f t="shared" si="1"/>
        <v>donderdag</v>
      </c>
      <c r="D49" t="str">
        <f t="shared" si="2"/>
        <v>13</v>
      </c>
      <c r="E49" t="str">
        <f t="shared" si="3"/>
        <v>februari</v>
      </c>
      <c r="G49" t="str">
        <f t="shared" si="4"/>
        <v>donderdag 13 februari</v>
      </c>
      <c r="I49" s="8"/>
      <c r="K49" s="16">
        <f>I49*Voorblad!$G$10</f>
        <v>0</v>
      </c>
      <c r="L49" s="8"/>
      <c r="M49" s="37">
        <f t="shared" si="8"/>
        <v>0</v>
      </c>
      <c r="N49">
        <f t="shared" si="9"/>
        <v>0</v>
      </c>
      <c r="O49" s="37"/>
      <c r="Q49" s="37"/>
      <c r="S49" s="37"/>
    </row>
    <row r="50" spans="1:19" x14ac:dyDescent="0.2">
      <c r="A50" t="str">
        <f t="shared" si="0"/>
        <v>Q1</v>
      </c>
      <c r="B50" s="1">
        <f t="shared" si="7"/>
        <v>45702</v>
      </c>
      <c r="C50" s="32" t="str">
        <f t="shared" si="1"/>
        <v>vrijdag</v>
      </c>
      <c r="D50" t="str">
        <f t="shared" si="2"/>
        <v>14</v>
      </c>
      <c r="E50" t="str">
        <f t="shared" si="3"/>
        <v>februari</v>
      </c>
      <c r="G50" t="str">
        <f t="shared" si="4"/>
        <v>vrijdag 14 februari</v>
      </c>
      <c r="I50" s="8"/>
      <c r="K50" s="16">
        <f>I50*Voorblad!$G$10</f>
        <v>0</v>
      </c>
      <c r="L50" s="8"/>
      <c r="M50" s="37">
        <f t="shared" si="8"/>
        <v>0</v>
      </c>
      <c r="N50">
        <f t="shared" si="9"/>
        <v>0</v>
      </c>
      <c r="O50" s="37"/>
      <c r="Q50" s="37"/>
      <c r="S50" s="37"/>
    </row>
    <row r="51" spans="1:19" hidden="1" x14ac:dyDescent="0.2">
      <c r="A51" t="str">
        <f t="shared" si="0"/>
        <v>Q1</v>
      </c>
      <c r="B51" s="1">
        <f t="shared" si="7"/>
        <v>45703</v>
      </c>
      <c r="C51" s="32" t="str">
        <f t="shared" si="1"/>
        <v>zaterdag</v>
      </c>
      <c r="D51" t="str">
        <f t="shared" si="2"/>
        <v>15</v>
      </c>
      <c r="E51" t="str">
        <f t="shared" si="3"/>
        <v>februari</v>
      </c>
      <c r="G51" t="str">
        <f t="shared" si="4"/>
        <v>zaterdag 15 februari</v>
      </c>
      <c r="I51" s="8"/>
      <c r="K51" s="16">
        <f>I51*Voorblad!$G$10</f>
        <v>0</v>
      </c>
      <c r="L51" s="8"/>
      <c r="M51" s="37">
        <f t="shared" si="8"/>
        <v>0</v>
      </c>
      <c r="N51">
        <f t="shared" si="9"/>
        <v>0</v>
      </c>
      <c r="O51" s="37"/>
      <c r="Q51" s="37"/>
      <c r="S51" s="37"/>
    </row>
    <row r="52" spans="1:19" hidden="1" x14ac:dyDescent="0.2">
      <c r="A52" t="str">
        <f t="shared" si="0"/>
        <v>Q1</v>
      </c>
      <c r="B52" s="1">
        <f t="shared" si="7"/>
        <v>45704</v>
      </c>
      <c r="C52" s="32" t="str">
        <f t="shared" si="1"/>
        <v>zondag</v>
      </c>
      <c r="D52" t="str">
        <f t="shared" si="2"/>
        <v>16</v>
      </c>
      <c r="E52" t="str">
        <f t="shared" si="3"/>
        <v>februari</v>
      </c>
      <c r="G52" t="str">
        <f t="shared" si="4"/>
        <v>zondag 16 februari</v>
      </c>
      <c r="I52" s="8"/>
      <c r="K52" s="16">
        <f>I52*Voorblad!$G$10</f>
        <v>0</v>
      </c>
      <c r="L52" s="8"/>
      <c r="M52" s="37">
        <f t="shared" si="8"/>
        <v>0</v>
      </c>
      <c r="N52">
        <f t="shared" si="9"/>
        <v>0</v>
      </c>
      <c r="O52" s="37"/>
      <c r="Q52" s="37"/>
      <c r="S52" s="37"/>
    </row>
    <row r="53" spans="1:19" x14ac:dyDescent="0.2">
      <c r="A53" t="str">
        <f t="shared" si="0"/>
        <v>Q1</v>
      </c>
      <c r="B53" s="1">
        <f t="shared" si="7"/>
        <v>45705</v>
      </c>
      <c r="C53" s="32" t="str">
        <f t="shared" si="1"/>
        <v>maandag</v>
      </c>
      <c r="D53" t="str">
        <f t="shared" si="2"/>
        <v>17</v>
      </c>
      <c r="E53" t="str">
        <f t="shared" si="3"/>
        <v>februari</v>
      </c>
      <c r="G53" t="str">
        <f t="shared" si="4"/>
        <v>maandag 17 februari</v>
      </c>
      <c r="I53" s="8"/>
      <c r="K53" s="16">
        <f>I53*Voorblad!$G$10</f>
        <v>0</v>
      </c>
      <c r="L53" s="8"/>
      <c r="M53" s="37">
        <f t="shared" si="8"/>
        <v>0</v>
      </c>
      <c r="N53">
        <f t="shared" si="9"/>
        <v>0</v>
      </c>
      <c r="O53" s="37"/>
      <c r="Q53" s="37"/>
      <c r="S53" s="37"/>
    </row>
    <row r="54" spans="1:19" x14ac:dyDescent="0.2">
      <c r="A54" t="str">
        <f t="shared" si="0"/>
        <v>Q1</v>
      </c>
      <c r="B54" s="1">
        <f t="shared" si="7"/>
        <v>45706</v>
      </c>
      <c r="C54" s="32" t="str">
        <f t="shared" si="1"/>
        <v>dinsdag</v>
      </c>
      <c r="D54" t="str">
        <f t="shared" si="2"/>
        <v>18</v>
      </c>
      <c r="E54" t="str">
        <f t="shared" si="3"/>
        <v>februari</v>
      </c>
      <c r="G54" t="str">
        <f t="shared" si="4"/>
        <v>dinsdag 18 februari</v>
      </c>
      <c r="I54" s="8"/>
      <c r="K54" s="16">
        <f>I54*Voorblad!$G$10</f>
        <v>0</v>
      </c>
      <c r="L54" s="8"/>
      <c r="M54" s="37">
        <f t="shared" si="8"/>
        <v>0</v>
      </c>
      <c r="N54">
        <f t="shared" si="9"/>
        <v>0</v>
      </c>
      <c r="O54" s="37"/>
      <c r="Q54" s="37"/>
      <c r="S54" s="37"/>
    </row>
    <row r="55" spans="1:19" x14ac:dyDescent="0.2">
      <c r="A55" t="str">
        <f t="shared" si="0"/>
        <v>Q1</v>
      </c>
      <c r="B55" s="1">
        <f t="shared" si="7"/>
        <v>45707</v>
      </c>
      <c r="C55" s="32" t="str">
        <f t="shared" si="1"/>
        <v>woensdag</v>
      </c>
      <c r="D55" t="str">
        <f t="shared" si="2"/>
        <v>19</v>
      </c>
      <c r="E55" t="str">
        <f t="shared" si="3"/>
        <v>februari</v>
      </c>
      <c r="G55" t="str">
        <f t="shared" si="4"/>
        <v>woensdag 19 februari</v>
      </c>
      <c r="I55" s="8"/>
      <c r="K55" s="16">
        <f>I55*Voorblad!$G$10</f>
        <v>0</v>
      </c>
      <c r="L55" s="8"/>
      <c r="M55" s="37">
        <f t="shared" si="8"/>
        <v>0</v>
      </c>
      <c r="N55">
        <f t="shared" si="9"/>
        <v>0</v>
      </c>
      <c r="O55" s="37"/>
      <c r="Q55" s="37"/>
      <c r="S55" s="37"/>
    </row>
    <row r="56" spans="1:19" x14ac:dyDescent="0.2">
      <c r="A56" t="str">
        <f t="shared" si="0"/>
        <v>Q1</v>
      </c>
      <c r="B56" s="1">
        <f t="shared" si="7"/>
        <v>45708</v>
      </c>
      <c r="C56" s="32" t="str">
        <f t="shared" si="1"/>
        <v>donderdag</v>
      </c>
      <c r="D56" t="str">
        <f t="shared" si="2"/>
        <v>20</v>
      </c>
      <c r="E56" t="str">
        <f t="shared" si="3"/>
        <v>februari</v>
      </c>
      <c r="G56" t="str">
        <f t="shared" si="4"/>
        <v>donderdag 20 februari</v>
      </c>
      <c r="I56" s="8"/>
      <c r="K56" s="16">
        <f>I56*Voorblad!$G$10</f>
        <v>0</v>
      </c>
      <c r="L56" s="8"/>
      <c r="M56" s="37">
        <f t="shared" si="8"/>
        <v>0</v>
      </c>
      <c r="N56">
        <f t="shared" si="9"/>
        <v>0</v>
      </c>
      <c r="O56" s="37"/>
      <c r="Q56" s="37"/>
      <c r="S56" s="37"/>
    </row>
    <row r="57" spans="1:19" x14ac:dyDescent="0.2">
      <c r="A57" t="str">
        <f t="shared" si="0"/>
        <v>Q1</v>
      </c>
      <c r="B57" s="1">
        <f t="shared" si="7"/>
        <v>45709</v>
      </c>
      <c r="C57" s="32" t="str">
        <f t="shared" si="1"/>
        <v>vrijdag</v>
      </c>
      <c r="D57" t="str">
        <f t="shared" si="2"/>
        <v>21</v>
      </c>
      <c r="E57" t="str">
        <f t="shared" si="3"/>
        <v>februari</v>
      </c>
      <c r="G57" t="str">
        <f t="shared" si="4"/>
        <v>vrijdag 21 februari</v>
      </c>
      <c r="I57" s="8"/>
      <c r="K57" s="16">
        <f>I57*Voorblad!$G$10</f>
        <v>0</v>
      </c>
      <c r="L57" s="8"/>
      <c r="M57" s="37">
        <f t="shared" si="8"/>
        <v>0</v>
      </c>
      <c r="N57">
        <f t="shared" si="9"/>
        <v>0</v>
      </c>
      <c r="O57" s="37"/>
      <c r="Q57" s="37"/>
      <c r="S57" s="37"/>
    </row>
    <row r="58" spans="1:19" hidden="1" x14ac:dyDescent="0.2">
      <c r="A58" t="str">
        <f t="shared" si="0"/>
        <v>Q1</v>
      </c>
      <c r="B58" s="1">
        <f t="shared" si="7"/>
        <v>45710</v>
      </c>
      <c r="C58" s="32" t="str">
        <f t="shared" si="1"/>
        <v>zaterdag</v>
      </c>
      <c r="D58" t="str">
        <f t="shared" si="2"/>
        <v>22</v>
      </c>
      <c r="E58" t="str">
        <f t="shared" si="3"/>
        <v>februari</v>
      </c>
      <c r="G58" t="str">
        <f t="shared" si="4"/>
        <v>zaterdag 22 februari</v>
      </c>
      <c r="I58" s="8"/>
      <c r="K58" s="16">
        <f>I58*Voorblad!$G$10</f>
        <v>0</v>
      </c>
      <c r="L58" s="8"/>
      <c r="M58" s="37">
        <f t="shared" si="8"/>
        <v>0</v>
      </c>
      <c r="N58">
        <f t="shared" si="9"/>
        <v>0</v>
      </c>
      <c r="O58" s="37"/>
      <c r="Q58" s="37"/>
      <c r="S58" s="37"/>
    </row>
    <row r="59" spans="1:19" hidden="1" x14ac:dyDescent="0.2">
      <c r="A59" t="str">
        <f t="shared" si="0"/>
        <v>Q1</v>
      </c>
      <c r="B59" s="1">
        <f t="shared" si="7"/>
        <v>45711</v>
      </c>
      <c r="C59" s="32" t="str">
        <f t="shared" si="1"/>
        <v>zondag</v>
      </c>
      <c r="D59" t="str">
        <f t="shared" si="2"/>
        <v>23</v>
      </c>
      <c r="E59" t="str">
        <f t="shared" si="3"/>
        <v>februari</v>
      </c>
      <c r="G59" t="str">
        <f t="shared" si="4"/>
        <v>zondag 23 februari</v>
      </c>
      <c r="I59" s="8"/>
      <c r="K59" s="16">
        <f>I59*Voorblad!$G$10</f>
        <v>0</v>
      </c>
      <c r="L59" s="8"/>
      <c r="M59" s="37">
        <f t="shared" si="8"/>
        <v>0</v>
      </c>
      <c r="N59">
        <f t="shared" si="9"/>
        <v>0</v>
      </c>
      <c r="O59" s="37"/>
      <c r="Q59" s="37"/>
      <c r="S59" s="37"/>
    </row>
    <row r="60" spans="1:19" x14ac:dyDescent="0.2">
      <c r="A60" t="str">
        <f t="shared" si="0"/>
        <v>Q1</v>
      </c>
      <c r="B60" s="1">
        <f t="shared" si="7"/>
        <v>45712</v>
      </c>
      <c r="C60" s="32" t="str">
        <f t="shared" si="1"/>
        <v>maandag</v>
      </c>
      <c r="D60" t="str">
        <f t="shared" si="2"/>
        <v>24</v>
      </c>
      <c r="E60" t="str">
        <f t="shared" si="3"/>
        <v>februari</v>
      </c>
      <c r="G60" t="str">
        <f t="shared" si="4"/>
        <v>maandag 24 februari</v>
      </c>
      <c r="I60" s="8"/>
      <c r="K60" s="16">
        <f>I60*Voorblad!$G$10</f>
        <v>0</v>
      </c>
      <c r="L60" s="8"/>
      <c r="M60" s="37">
        <f t="shared" si="8"/>
        <v>0</v>
      </c>
      <c r="N60">
        <f t="shared" si="9"/>
        <v>0</v>
      </c>
      <c r="O60" s="37"/>
      <c r="Q60" s="37"/>
      <c r="S60" s="37"/>
    </row>
    <row r="61" spans="1:19" x14ac:dyDescent="0.2">
      <c r="A61" t="str">
        <f t="shared" si="0"/>
        <v>Q1</v>
      </c>
      <c r="B61" s="1">
        <f t="shared" si="7"/>
        <v>45713</v>
      </c>
      <c r="C61" s="32" t="str">
        <f t="shared" si="1"/>
        <v>dinsdag</v>
      </c>
      <c r="D61" t="str">
        <f t="shared" si="2"/>
        <v>25</v>
      </c>
      <c r="E61" t="str">
        <f t="shared" si="3"/>
        <v>februari</v>
      </c>
      <c r="G61" t="str">
        <f t="shared" si="4"/>
        <v>dinsdag 25 februari</v>
      </c>
      <c r="I61" s="8"/>
      <c r="K61" s="16">
        <f>I61*Voorblad!$G$10</f>
        <v>0</v>
      </c>
      <c r="L61" s="8"/>
      <c r="M61" s="37">
        <f t="shared" si="8"/>
        <v>0</v>
      </c>
      <c r="N61">
        <f t="shared" si="9"/>
        <v>0</v>
      </c>
      <c r="O61" s="37"/>
      <c r="Q61" s="37"/>
      <c r="S61" s="37"/>
    </row>
    <row r="62" spans="1:19" x14ac:dyDescent="0.2">
      <c r="A62" t="str">
        <f t="shared" si="0"/>
        <v>Q1</v>
      </c>
      <c r="B62" s="1">
        <f t="shared" si="7"/>
        <v>45714</v>
      </c>
      <c r="C62" s="32" t="str">
        <f t="shared" si="1"/>
        <v>woensdag</v>
      </c>
      <c r="D62" t="str">
        <f t="shared" si="2"/>
        <v>26</v>
      </c>
      <c r="E62" t="str">
        <f t="shared" si="3"/>
        <v>februari</v>
      </c>
      <c r="G62" t="str">
        <f t="shared" si="4"/>
        <v>woensdag 26 februari</v>
      </c>
      <c r="I62" s="8"/>
      <c r="K62" s="16">
        <f>I62*Voorblad!$G$10</f>
        <v>0</v>
      </c>
      <c r="L62" s="8"/>
      <c r="M62" s="37">
        <f t="shared" si="8"/>
        <v>0</v>
      </c>
      <c r="N62">
        <f t="shared" si="9"/>
        <v>0</v>
      </c>
      <c r="O62" s="37"/>
      <c r="Q62" s="37"/>
      <c r="S62" s="37"/>
    </row>
    <row r="63" spans="1:19" x14ac:dyDescent="0.2">
      <c r="A63" t="str">
        <f t="shared" si="0"/>
        <v>Q1</v>
      </c>
      <c r="B63" s="1">
        <f t="shared" si="7"/>
        <v>45715</v>
      </c>
      <c r="C63" s="32" t="str">
        <f t="shared" si="1"/>
        <v>donderdag</v>
      </c>
      <c r="D63" t="str">
        <f t="shared" si="2"/>
        <v>27</v>
      </c>
      <c r="E63" t="str">
        <f t="shared" si="3"/>
        <v>februari</v>
      </c>
      <c r="G63" t="str">
        <f t="shared" si="4"/>
        <v>donderdag 27 februari</v>
      </c>
      <c r="I63" s="8"/>
      <c r="K63" s="16">
        <f>I63*Voorblad!$G$10</f>
        <v>0</v>
      </c>
      <c r="L63" s="8"/>
      <c r="M63" s="37">
        <f t="shared" si="8"/>
        <v>0</v>
      </c>
      <c r="N63">
        <f t="shared" si="9"/>
        <v>0</v>
      </c>
      <c r="O63" s="37"/>
      <c r="Q63" s="37"/>
      <c r="S63" s="37"/>
    </row>
    <row r="64" spans="1:19" x14ac:dyDescent="0.2">
      <c r="A64" t="str">
        <f t="shared" si="0"/>
        <v>Q1</v>
      </c>
      <c r="B64" s="1">
        <f t="shared" si="7"/>
        <v>45716</v>
      </c>
      <c r="C64" s="32" t="str">
        <f t="shared" si="1"/>
        <v>vrijdag</v>
      </c>
      <c r="D64" t="str">
        <f t="shared" si="2"/>
        <v>28</v>
      </c>
      <c r="E64" t="str">
        <f t="shared" si="3"/>
        <v>februari</v>
      </c>
      <c r="G64" t="str">
        <f t="shared" si="4"/>
        <v>vrijdag 28 februari</v>
      </c>
      <c r="I64" s="8"/>
      <c r="K64" s="16">
        <f>I64*Voorblad!$G$10</f>
        <v>0</v>
      </c>
      <c r="L64" s="8"/>
      <c r="M64" s="37">
        <f t="shared" si="8"/>
        <v>0</v>
      </c>
      <c r="N64">
        <f t="shared" si="9"/>
        <v>0</v>
      </c>
      <c r="O64" s="37"/>
      <c r="Q64" s="37"/>
      <c r="S64" s="37"/>
    </row>
    <row r="65" spans="1:19" hidden="1" x14ac:dyDescent="0.2">
      <c r="A65" t="str">
        <f t="shared" si="0"/>
        <v>Q1</v>
      </c>
      <c r="B65" s="1">
        <f t="shared" si="7"/>
        <v>45717</v>
      </c>
      <c r="C65" s="32" t="str">
        <f t="shared" si="1"/>
        <v>zaterdag</v>
      </c>
      <c r="D65" t="str">
        <f t="shared" si="2"/>
        <v>01</v>
      </c>
      <c r="E65" t="str">
        <f t="shared" si="3"/>
        <v>maart</v>
      </c>
      <c r="G65" t="str">
        <f t="shared" si="4"/>
        <v>zaterdag 01 maart</v>
      </c>
      <c r="I65" s="8"/>
      <c r="K65" s="16">
        <f>I65*Voorblad!$G$10</f>
        <v>0</v>
      </c>
      <c r="L65" s="8"/>
      <c r="M65" s="37">
        <f t="shared" si="8"/>
        <v>0</v>
      </c>
      <c r="N65">
        <f t="shared" si="9"/>
        <v>0</v>
      </c>
      <c r="O65" s="37"/>
      <c r="Q65" s="37"/>
      <c r="S65" s="37"/>
    </row>
    <row r="66" spans="1:19" hidden="1" x14ac:dyDescent="0.2">
      <c r="A66" t="str">
        <f t="shared" si="0"/>
        <v>Q1</v>
      </c>
      <c r="B66" s="1">
        <f t="shared" si="7"/>
        <v>45718</v>
      </c>
      <c r="C66" s="32" t="str">
        <f t="shared" si="1"/>
        <v>zondag</v>
      </c>
      <c r="D66" t="str">
        <f t="shared" si="2"/>
        <v>02</v>
      </c>
      <c r="E66" t="str">
        <f t="shared" si="3"/>
        <v>maart</v>
      </c>
      <c r="G66" t="str">
        <f t="shared" si="4"/>
        <v>zondag 02 maart</v>
      </c>
      <c r="I66" s="8"/>
      <c r="K66" s="16">
        <f>I66*Voorblad!$G$10</f>
        <v>0</v>
      </c>
      <c r="L66" s="8"/>
      <c r="M66" s="37">
        <f t="shared" si="8"/>
        <v>0</v>
      </c>
      <c r="N66">
        <f t="shared" si="9"/>
        <v>0</v>
      </c>
      <c r="O66" s="37"/>
      <c r="Q66" s="37"/>
      <c r="S66" s="37"/>
    </row>
    <row r="67" spans="1:19" x14ac:dyDescent="0.2">
      <c r="A67" t="str">
        <f t="shared" si="0"/>
        <v>Q1</v>
      </c>
      <c r="B67" s="1">
        <f t="shared" si="7"/>
        <v>45719</v>
      </c>
      <c r="C67" s="32" t="str">
        <f t="shared" si="1"/>
        <v>maandag</v>
      </c>
      <c r="D67" t="str">
        <f t="shared" si="2"/>
        <v>03</v>
      </c>
      <c r="E67" t="str">
        <f t="shared" si="3"/>
        <v>maart</v>
      </c>
      <c r="G67" t="str">
        <f t="shared" si="4"/>
        <v>maandag 03 maart</v>
      </c>
      <c r="I67" s="8"/>
      <c r="K67" s="16">
        <f>I67*Voorblad!$G$10</f>
        <v>0</v>
      </c>
      <c r="L67" s="8"/>
      <c r="M67" s="37">
        <f t="shared" si="8"/>
        <v>0</v>
      </c>
      <c r="N67">
        <f t="shared" si="9"/>
        <v>0</v>
      </c>
      <c r="O67" s="37"/>
      <c r="Q67" s="37"/>
      <c r="S67" s="37"/>
    </row>
    <row r="68" spans="1:19" x14ac:dyDescent="0.2">
      <c r="A68" t="str">
        <f t="shared" si="0"/>
        <v>Q1</v>
      </c>
      <c r="B68" s="1">
        <f t="shared" si="7"/>
        <v>45720</v>
      </c>
      <c r="C68" s="32" t="str">
        <f t="shared" si="1"/>
        <v>dinsdag</v>
      </c>
      <c r="D68" t="str">
        <f t="shared" si="2"/>
        <v>04</v>
      </c>
      <c r="E68" t="str">
        <f t="shared" si="3"/>
        <v>maart</v>
      </c>
      <c r="G68" t="str">
        <f t="shared" si="4"/>
        <v>dinsdag 04 maart</v>
      </c>
      <c r="I68" s="8"/>
      <c r="K68" s="16">
        <f>I68*Voorblad!$G$10</f>
        <v>0</v>
      </c>
      <c r="L68" s="8"/>
      <c r="M68" s="37">
        <f t="shared" si="8"/>
        <v>0</v>
      </c>
      <c r="N68">
        <f t="shared" si="9"/>
        <v>0</v>
      </c>
      <c r="O68" s="37"/>
      <c r="Q68" s="37"/>
      <c r="S68" s="37"/>
    </row>
    <row r="69" spans="1:19" x14ac:dyDescent="0.2">
      <c r="A69" t="str">
        <f t="shared" si="0"/>
        <v>Q1</v>
      </c>
      <c r="B69" s="1">
        <f t="shared" si="7"/>
        <v>45721</v>
      </c>
      <c r="C69" s="32" t="str">
        <f t="shared" si="1"/>
        <v>woensdag</v>
      </c>
      <c r="D69" t="str">
        <f t="shared" si="2"/>
        <v>05</v>
      </c>
      <c r="E69" t="str">
        <f t="shared" si="3"/>
        <v>maart</v>
      </c>
      <c r="G69" t="str">
        <f t="shared" si="4"/>
        <v>woensdag 05 maart</v>
      </c>
      <c r="I69" s="8"/>
      <c r="K69" s="16">
        <f>I69*Voorblad!$G$10</f>
        <v>0</v>
      </c>
      <c r="L69" s="29"/>
      <c r="M69" s="37">
        <f t="shared" si="8"/>
        <v>0</v>
      </c>
      <c r="N69">
        <f t="shared" si="9"/>
        <v>0</v>
      </c>
      <c r="O69" s="37"/>
      <c r="Q69" s="37"/>
      <c r="S69" s="37"/>
    </row>
    <row r="70" spans="1:19" x14ac:dyDescent="0.2">
      <c r="A70" t="str">
        <f t="shared" ref="A70:A133" si="10">"Q" &amp; ROUNDUP(MONTH(B70)/3, 0)</f>
        <v>Q1</v>
      </c>
      <c r="B70" s="1">
        <f t="shared" si="7"/>
        <v>45722</v>
      </c>
      <c r="C70" s="32" t="str">
        <f t="shared" ref="C70:C133" si="11">CHOOSE(WEEKDAY(B70),"zondag","maandag","dinsdag","woensdag","donderdag","vrijdag","zaterdag")</f>
        <v>donderdag</v>
      </c>
      <c r="D70" t="str">
        <f t="shared" ref="D70:D133" si="12">TEXT($B70,"dd")</f>
        <v>06</v>
      </c>
      <c r="E70" t="str">
        <f t="shared" ref="E70:E133" si="13">TEXT($B70,"mmmm")</f>
        <v>maart</v>
      </c>
      <c r="G70" t="str">
        <f t="shared" ref="G70:G133" si="14">C70&amp;" "&amp;TEXT(B70,"dd")&amp;" "&amp;CHOOSE(MONTH(B70),"januari","februari","maart","april","mei","juni","juli","augustus","september","oktober","november","december")</f>
        <v>donderdag 06 maart</v>
      </c>
      <c r="I70" s="8"/>
      <c r="K70" s="16">
        <f>I70*Voorblad!$G$10</f>
        <v>0</v>
      </c>
      <c r="L70" s="29"/>
      <c r="M70" s="37">
        <f t="shared" ref="M70:M96" si="15">IF(A70="Q1",I70,"")</f>
        <v>0</v>
      </c>
      <c r="N70">
        <f t="shared" ref="N70:N97" si="16">IF(A70="Q1",K70,"")</f>
        <v>0</v>
      </c>
      <c r="O70" s="37"/>
      <c r="Q70" s="37"/>
      <c r="S70" s="37"/>
    </row>
    <row r="71" spans="1:19" x14ac:dyDescent="0.2">
      <c r="A71" t="str">
        <f t="shared" si="10"/>
        <v>Q1</v>
      </c>
      <c r="B71" s="1">
        <f t="shared" ref="B71:B134" si="17">B70+1</f>
        <v>45723</v>
      </c>
      <c r="C71" s="32" t="str">
        <f t="shared" si="11"/>
        <v>vrijdag</v>
      </c>
      <c r="D71" t="str">
        <f t="shared" si="12"/>
        <v>07</v>
      </c>
      <c r="E71" t="str">
        <f t="shared" si="13"/>
        <v>maart</v>
      </c>
      <c r="G71" t="str">
        <f t="shared" si="14"/>
        <v>vrijdag 07 maart</v>
      </c>
      <c r="I71" s="8"/>
      <c r="K71" s="16">
        <f>I71*Voorblad!$G$10</f>
        <v>0</v>
      </c>
      <c r="L71" s="8"/>
      <c r="M71" s="37">
        <f t="shared" si="15"/>
        <v>0</v>
      </c>
      <c r="N71">
        <f t="shared" si="16"/>
        <v>0</v>
      </c>
      <c r="O71" s="37"/>
      <c r="Q71" s="37"/>
      <c r="S71" s="37"/>
    </row>
    <row r="72" spans="1:19" hidden="1" x14ac:dyDescent="0.2">
      <c r="A72" t="str">
        <f t="shared" si="10"/>
        <v>Q1</v>
      </c>
      <c r="B72" s="1">
        <f t="shared" si="17"/>
        <v>45724</v>
      </c>
      <c r="C72" s="32" t="str">
        <f t="shared" si="11"/>
        <v>zaterdag</v>
      </c>
      <c r="D72" t="str">
        <f t="shared" si="12"/>
        <v>08</v>
      </c>
      <c r="E72" t="str">
        <f t="shared" si="13"/>
        <v>maart</v>
      </c>
      <c r="G72" t="str">
        <f t="shared" si="14"/>
        <v>zaterdag 08 maart</v>
      </c>
      <c r="I72" s="8"/>
      <c r="K72" s="16">
        <f>I72*Voorblad!$G$10</f>
        <v>0</v>
      </c>
      <c r="L72" s="8"/>
      <c r="M72" s="37">
        <f t="shared" si="15"/>
        <v>0</v>
      </c>
      <c r="N72">
        <f t="shared" si="16"/>
        <v>0</v>
      </c>
      <c r="O72" s="37"/>
      <c r="Q72" s="37"/>
      <c r="S72" s="37"/>
    </row>
    <row r="73" spans="1:19" hidden="1" x14ac:dyDescent="0.2">
      <c r="A73" t="str">
        <f t="shared" si="10"/>
        <v>Q1</v>
      </c>
      <c r="B73" s="1">
        <f t="shared" si="17"/>
        <v>45725</v>
      </c>
      <c r="C73" s="32" t="str">
        <f t="shared" si="11"/>
        <v>zondag</v>
      </c>
      <c r="D73" t="str">
        <f t="shared" si="12"/>
        <v>09</v>
      </c>
      <c r="E73" t="str">
        <f t="shared" si="13"/>
        <v>maart</v>
      </c>
      <c r="G73" t="str">
        <f t="shared" si="14"/>
        <v>zondag 09 maart</v>
      </c>
      <c r="I73" s="8"/>
      <c r="K73" s="16">
        <f>I73*Voorblad!$G$10</f>
        <v>0</v>
      </c>
      <c r="L73" s="8"/>
      <c r="M73" s="37">
        <f t="shared" si="15"/>
        <v>0</v>
      </c>
      <c r="N73">
        <f t="shared" si="16"/>
        <v>0</v>
      </c>
      <c r="O73" s="37"/>
      <c r="Q73" s="37"/>
      <c r="S73" s="37"/>
    </row>
    <row r="74" spans="1:19" x14ac:dyDescent="0.2">
      <c r="A74" t="str">
        <f t="shared" si="10"/>
        <v>Q1</v>
      </c>
      <c r="B74" s="1">
        <f t="shared" si="17"/>
        <v>45726</v>
      </c>
      <c r="C74" s="32" t="str">
        <f t="shared" si="11"/>
        <v>maandag</v>
      </c>
      <c r="D74" t="str">
        <f t="shared" si="12"/>
        <v>10</v>
      </c>
      <c r="E74" t="str">
        <f t="shared" si="13"/>
        <v>maart</v>
      </c>
      <c r="G74" t="str">
        <f t="shared" si="14"/>
        <v>maandag 10 maart</v>
      </c>
      <c r="I74" s="8"/>
      <c r="K74" s="16">
        <f>I74*Voorblad!$G$10</f>
        <v>0</v>
      </c>
      <c r="L74" s="8"/>
      <c r="M74" s="37">
        <f t="shared" si="15"/>
        <v>0</v>
      </c>
      <c r="N74">
        <f t="shared" si="16"/>
        <v>0</v>
      </c>
      <c r="O74" s="37"/>
      <c r="Q74" s="37"/>
      <c r="S74" s="37"/>
    </row>
    <row r="75" spans="1:19" x14ac:dyDescent="0.2">
      <c r="A75" t="str">
        <f t="shared" si="10"/>
        <v>Q1</v>
      </c>
      <c r="B75" s="1">
        <f t="shared" si="17"/>
        <v>45727</v>
      </c>
      <c r="C75" s="32" t="str">
        <f t="shared" si="11"/>
        <v>dinsdag</v>
      </c>
      <c r="D75" t="str">
        <f t="shared" si="12"/>
        <v>11</v>
      </c>
      <c r="E75" t="str">
        <f t="shared" si="13"/>
        <v>maart</v>
      </c>
      <c r="G75" t="str">
        <f t="shared" si="14"/>
        <v>dinsdag 11 maart</v>
      </c>
      <c r="I75" s="8"/>
      <c r="K75" s="16">
        <f>I75*Voorblad!$G$10</f>
        <v>0</v>
      </c>
      <c r="L75" s="8"/>
      <c r="M75" s="37">
        <f t="shared" si="15"/>
        <v>0</v>
      </c>
      <c r="N75">
        <f t="shared" si="16"/>
        <v>0</v>
      </c>
      <c r="O75" s="37"/>
      <c r="Q75" s="37"/>
      <c r="S75" s="37"/>
    </row>
    <row r="76" spans="1:19" x14ac:dyDescent="0.2">
      <c r="A76" t="str">
        <f t="shared" si="10"/>
        <v>Q1</v>
      </c>
      <c r="B76" s="1">
        <f t="shared" si="17"/>
        <v>45728</v>
      </c>
      <c r="C76" s="32" t="str">
        <f t="shared" si="11"/>
        <v>woensdag</v>
      </c>
      <c r="D76" t="str">
        <f t="shared" si="12"/>
        <v>12</v>
      </c>
      <c r="E76" t="str">
        <f t="shared" si="13"/>
        <v>maart</v>
      </c>
      <c r="G76" t="str">
        <f t="shared" si="14"/>
        <v>woensdag 12 maart</v>
      </c>
      <c r="I76" s="8"/>
      <c r="K76" s="16">
        <f>I76*Voorblad!$G$10</f>
        <v>0</v>
      </c>
      <c r="L76" s="29"/>
      <c r="M76" s="37">
        <f t="shared" si="15"/>
        <v>0</v>
      </c>
      <c r="N76">
        <f t="shared" si="16"/>
        <v>0</v>
      </c>
      <c r="O76" s="37"/>
      <c r="Q76" s="37"/>
      <c r="S76" s="37"/>
    </row>
    <row r="77" spans="1:19" x14ac:dyDescent="0.2">
      <c r="A77" t="str">
        <f t="shared" si="10"/>
        <v>Q1</v>
      </c>
      <c r="B77" s="1">
        <f t="shared" si="17"/>
        <v>45729</v>
      </c>
      <c r="C77" s="32" t="str">
        <f t="shared" si="11"/>
        <v>donderdag</v>
      </c>
      <c r="D77" t="str">
        <f t="shared" si="12"/>
        <v>13</v>
      </c>
      <c r="E77" t="str">
        <f t="shared" si="13"/>
        <v>maart</v>
      </c>
      <c r="G77" t="str">
        <f t="shared" si="14"/>
        <v>donderdag 13 maart</v>
      </c>
      <c r="I77" s="8"/>
      <c r="K77" s="16">
        <f>I77*Voorblad!$G$10</f>
        <v>0</v>
      </c>
      <c r="L77" s="29"/>
      <c r="M77" s="37">
        <f t="shared" si="15"/>
        <v>0</v>
      </c>
      <c r="N77">
        <f t="shared" si="16"/>
        <v>0</v>
      </c>
      <c r="O77" s="37"/>
      <c r="Q77" s="37"/>
      <c r="S77" s="37"/>
    </row>
    <row r="78" spans="1:19" x14ac:dyDescent="0.2">
      <c r="A78" t="str">
        <f t="shared" si="10"/>
        <v>Q1</v>
      </c>
      <c r="B78" s="1">
        <f t="shared" si="17"/>
        <v>45730</v>
      </c>
      <c r="C78" s="32" t="str">
        <f t="shared" si="11"/>
        <v>vrijdag</v>
      </c>
      <c r="D78" t="str">
        <f t="shared" si="12"/>
        <v>14</v>
      </c>
      <c r="E78" t="str">
        <f t="shared" si="13"/>
        <v>maart</v>
      </c>
      <c r="G78" t="str">
        <f t="shared" si="14"/>
        <v>vrijdag 14 maart</v>
      </c>
      <c r="I78" s="8"/>
      <c r="K78" s="16">
        <f>I78*Voorblad!$G$10</f>
        <v>0</v>
      </c>
      <c r="L78" s="8"/>
      <c r="M78" s="37">
        <f t="shared" si="15"/>
        <v>0</v>
      </c>
      <c r="N78">
        <f t="shared" si="16"/>
        <v>0</v>
      </c>
      <c r="O78" s="37"/>
      <c r="Q78" s="37"/>
      <c r="S78" s="37"/>
    </row>
    <row r="79" spans="1:19" hidden="1" x14ac:dyDescent="0.2">
      <c r="A79" t="str">
        <f t="shared" si="10"/>
        <v>Q1</v>
      </c>
      <c r="B79" s="1">
        <f t="shared" si="17"/>
        <v>45731</v>
      </c>
      <c r="C79" s="32" t="str">
        <f t="shared" si="11"/>
        <v>zaterdag</v>
      </c>
      <c r="D79" t="str">
        <f t="shared" si="12"/>
        <v>15</v>
      </c>
      <c r="E79" t="str">
        <f t="shared" si="13"/>
        <v>maart</v>
      </c>
      <c r="G79" t="str">
        <f t="shared" si="14"/>
        <v>zaterdag 15 maart</v>
      </c>
      <c r="I79" s="8"/>
      <c r="K79" s="16">
        <f>I79*Voorblad!$G$10</f>
        <v>0</v>
      </c>
      <c r="L79" s="8"/>
      <c r="M79" s="37">
        <f t="shared" si="15"/>
        <v>0</v>
      </c>
      <c r="N79">
        <f t="shared" si="16"/>
        <v>0</v>
      </c>
      <c r="O79" s="37"/>
      <c r="Q79" s="37"/>
      <c r="S79" s="37"/>
    </row>
    <row r="80" spans="1:19" hidden="1" x14ac:dyDescent="0.2">
      <c r="A80" t="str">
        <f t="shared" si="10"/>
        <v>Q1</v>
      </c>
      <c r="B80" s="1">
        <f t="shared" si="17"/>
        <v>45732</v>
      </c>
      <c r="C80" s="32" t="str">
        <f t="shared" si="11"/>
        <v>zondag</v>
      </c>
      <c r="D80" t="str">
        <f t="shared" si="12"/>
        <v>16</v>
      </c>
      <c r="E80" t="str">
        <f t="shared" si="13"/>
        <v>maart</v>
      </c>
      <c r="G80" t="str">
        <f t="shared" si="14"/>
        <v>zondag 16 maart</v>
      </c>
      <c r="I80" s="8"/>
      <c r="K80" s="16">
        <f>I80*Voorblad!$G$10</f>
        <v>0</v>
      </c>
      <c r="L80" s="29"/>
      <c r="M80" s="37">
        <f t="shared" si="15"/>
        <v>0</v>
      </c>
      <c r="N80">
        <f t="shared" si="16"/>
        <v>0</v>
      </c>
      <c r="O80" s="37"/>
      <c r="Q80" s="37"/>
      <c r="S80" s="37"/>
    </row>
    <row r="81" spans="1:19" x14ac:dyDescent="0.2">
      <c r="A81" t="str">
        <f t="shared" si="10"/>
        <v>Q1</v>
      </c>
      <c r="B81" s="1">
        <f t="shared" si="17"/>
        <v>45733</v>
      </c>
      <c r="C81" s="32" t="str">
        <f t="shared" si="11"/>
        <v>maandag</v>
      </c>
      <c r="D81" t="str">
        <f t="shared" si="12"/>
        <v>17</v>
      </c>
      <c r="E81" t="str">
        <f t="shared" si="13"/>
        <v>maart</v>
      </c>
      <c r="G81" t="str">
        <f t="shared" si="14"/>
        <v>maandag 17 maart</v>
      </c>
      <c r="I81" s="8"/>
      <c r="K81" s="16">
        <f>I81*Voorblad!$G$10</f>
        <v>0</v>
      </c>
      <c r="L81" s="29"/>
      <c r="M81" s="37">
        <f t="shared" si="15"/>
        <v>0</v>
      </c>
      <c r="N81">
        <f t="shared" si="16"/>
        <v>0</v>
      </c>
      <c r="O81" s="37"/>
      <c r="Q81" s="37"/>
      <c r="S81" s="37"/>
    </row>
    <row r="82" spans="1:19" x14ac:dyDescent="0.2">
      <c r="A82" t="str">
        <f t="shared" si="10"/>
        <v>Q1</v>
      </c>
      <c r="B82" s="1">
        <f t="shared" si="17"/>
        <v>45734</v>
      </c>
      <c r="C82" s="32" t="str">
        <f t="shared" si="11"/>
        <v>dinsdag</v>
      </c>
      <c r="D82" t="str">
        <f t="shared" si="12"/>
        <v>18</v>
      </c>
      <c r="E82" t="str">
        <f t="shared" si="13"/>
        <v>maart</v>
      </c>
      <c r="G82" t="str">
        <f t="shared" si="14"/>
        <v>dinsdag 18 maart</v>
      </c>
      <c r="I82" s="8"/>
      <c r="K82" s="16">
        <f>I82*Voorblad!$G$10</f>
        <v>0</v>
      </c>
      <c r="L82" s="8"/>
      <c r="M82" s="37">
        <f t="shared" si="15"/>
        <v>0</v>
      </c>
      <c r="N82">
        <f t="shared" si="16"/>
        <v>0</v>
      </c>
      <c r="O82" s="37"/>
      <c r="Q82" s="37"/>
      <c r="S82" s="37"/>
    </row>
    <row r="83" spans="1:19" x14ac:dyDescent="0.2">
      <c r="A83" t="str">
        <f t="shared" si="10"/>
        <v>Q1</v>
      </c>
      <c r="B83" s="1">
        <f t="shared" si="17"/>
        <v>45735</v>
      </c>
      <c r="C83" s="32" t="str">
        <f t="shared" si="11"/>
        <v>woensdag</v>
      </c>
      <c r="D83" t="str">
        <f t="shared" si="12"/>
        <v>19</v>
      </c>
      <c r="E83" t="str">
        <f t="shared" si="13"/>
        <v>maart</v>
      </c>
      <c r="G83" t="str">
        <f t="shared" si="14"/>
        <v>woensdag 19 maart</v>
      </c>
      <c r="I83" s="8"/>
      <c r="K83" s="16">
        <f>I83*Voorblad!$G$10</f>
        <v>0</v>
      </c>
      <c r="L83" s="8"/>
      <c r="M83" s="37">
        <f t="shared" si="15"/>
        <v>0</v>
      </c>
      <c r="N83">
        <f t="shared" si="16"/>
        <v>0</v>
      </c>
      <c r="O83" s="37"/>
      <c r="Q83" s="37"/>
      <c r="S83" s="37"/>
    </row>
    <row r="84" spans="1:19" x14ac:dyDescent="0.2">
      <c r="A84" t="str">
        <f t="shared" si="10"/>
        <v>Q1</v>
      </c>
      <c r="B84" s="1">
        <f t="shared" si="17"/>
        <v>45736</v>
      </c>
      <c r="C84" s="32" t="str">
        <f t="shared" si="11"/>
        <v>donderdag</v>
      </c>
      <c r="D84" t="str">
        <f t="shared" si="12"/>
        <v>20</v>
      </c>
      <c r="E84" t="str">
        <f t="shared" si="13"/>
        <v>maart</v>
      </c>
      <c r="G84" t="str">
        <f t="shared" si="14"/>
        <v>donderdag 20 maart</v>
      </c>
      <c r="I84" s="8"/>
      <c r="K84" s="16">
        <f>I84*Voorblad!$G$10</f>
        <v>0</v>
      </c>
      <c r="L84" s="8"/>
      <c r="M84" s="37">
        <f t="shared" si="15"/>
        <v>0</v>
      </c>
      <c r="N84">
        <f t="shared" si="16"/>
        <v>0</v>
      </c>
      <c r="O84" s="37"/>
      <c r="Q84" s="37"/>
      <c r="S84" s="37"/>
    </row>
    <row r="85" spans="1:19" x14ac:dyDescent="0.2">
      <c r="A85" t="str">
        <f t="shared" si="10"/>
        <v>Q1</v>
      </c>
      <c r="B85" s="1">
        <f t="shared" si="17"/>
        <v>45737</v>
      </c>
      <c r="C85" s="32" t="str">
        <f t="shared" si="11"/>
        <v>vrijdag</v>
      </c>
      <c r="D85" t="str">
        <f t="shared" si="12"/>
        <v>21</v>
      </c>
      <c r="E85" t="str">
        <f t="shared" si="13"/>
        <v>maart</v>
      </c>
      <c r="G85" t="str">
        <f t="shared" si="14"/>
        <v>vrijdag 21 maart</v>
      </c>
      <c r="I85" s="8"/>
      <c r="K85" s="16">
        <f>I85*Voorblad!$G$10</f>
        <v>0</v>
      </c>
      <c r="L85" s="8"/>
      <c r="M85" s="37">
        <f t="shared" si="15"/>
        <v>0</v>
      </c>
      <c r="N85">
        <f t="shared" si="16"/>
        <v>0</v>
      </c>
      <c r="O85" s="37"/>
      <c r="Q85" s="37"/>
      <c r="S85" s="37"/>
    </row>
    <row r="86" spans="1:19" hidden="1" x14ac:dyDescent="0.2">
      <c r="A86" t="str">
        <f t="shared" si="10"/>
        <v>Q1</v>
      </c>
      <c r="B86" s="1">
        <f t="shared" si="17"/>
        <v>45738</v>
      </c>
      <c r="C86" s="32" t="str">
        <f t="shared" si="11"/>
        <v>zaterdag</v>
      </c>
      <c r="D86" t="str">
        <f t="shared" si="12"/>
        <v>22</v>
      </c>
      <c r="E86" t="str">
        <f t="shared" si="13"/>
        <v>maart</v>
      </c>
      <c r="G86" t="str">
        <f t="shared" si="14"/>
        <v>zaterdag 22 maart</v>
      </c>
      <c r="I86" s="8"/>
      <c r="K86" s="16">
        <f>I86*Voorblad!$G$10</f>
        <v>0</v>
      </c>
      <c r="L86" s="8"/>
      <c r="M86" s="37">
        <f t="shared" si="15"/>
        <v>0</v>
      </c>
      <c r="N86">
        <f t="shared" si="16"/>
        <v>0</v>
      </c>
      <c r="O86" s="37"/>
      <c r="Q86" s="37"/>
      <c r="S86" s="37"/>
    </row>
    <row r="87" spans="1:19" hidden="1" x14ac:dyDescent="0.2">
      <c r="A87" t="str">
        <f t="shared" si="10"/>
        <v>Q1</v>
      </c>
      <c r="B87" s="1">
        <f t="shared" si="17"/>
        <v>45739</v>
      </c>
      <c r="C87" s="32" t="str">
        <f t="shared" si="11"/>
        <v>zondag</v>
      </c>
      <c r="D87" t="str">
        <f t="shared" si="12"/>
        <v>23</v>
      </c>
      <c r="E87" t="str">
        <f t="shared" si="13"/>
        <v>maart</v>
      </c>
      <c r="G87" t="str">
        <f t="shared" si="14"/>
        <v>zondag 23 maart</v>
      </c>
      <c r="I87" s="8"/>
      <c r="K87" s="16">
        <f>I87*Voorblad!$G$10</f>
        <v>0</v>
      </c>
      <c r="L87" s="8"/>
      <c r="M87" s="37">
        <f t="shared" si="15"/>
        <v>0</v>
      </c>
      <c r="N87">
        <f t="shared" si="16"/>
        <v>0</v>
      </c>
      <c r="O87" s="37"/>
      <c r="Q87" s="37"/>
      <c r="S87" s="37"/>
    </row>
    <row r="88" spans="1:19" x14ac:dyDescent="0.2">
      <c r="A88" t="str">
        <f t="shared" si="10"/>
        <v>Q1</v>
      </c>
      <c r="B88" s="1">
        <f t="shared" si="17"/>
        <v>45740</v>
      </c>
      <c r="C88" s="32" t="str">
        <f t="shared" si="11"/>
        <v>maandag</v>
      </c>
      <c r="D88" t="str">
        <f t="shared" si="12"/>
        <v>24</v>
      </c>
      <c r="E88" t="str">
        <f t="shared" si="13"/>
        <v>maart</v>
      </c>
      <c r="G88" t="str">
        <f t="shared" si="14"/>
        <v>maandag 24 maart</v>
      </c>
      <c r="I88" s="8"/>
      <c r="K88" s="16">
        <f>I88*Voorblad!$G$10</f>
        <v>0</v>
      </c>
      <c r="L88" s="8"/>
      <c r="M88" s="37">
        <f t="shared" si="15"/>
        <v>0</v>
      </c>
      <c r="N88">
        <f t="shared" si="16"/>
        <v>0</v>
      </c>
      <c r="O88" s="37"/>
      <c r="Q88" s="37"/>
      <c r="S88" s="37"/>
    </row>
    <row r="89" spans="1:19" x14ac:dyDescent="0.2">
      <c r="A89" t="str">
        <f t="shared" si="10"/>
        <v>Q1</v>
      </c>
      <c r="B89" s="1">
        <f t="shared" si="17"/>
        <v>45741</v>
      </c>
      <c r="C89" s="32" t="str">
        <f t="shared" si="11"/>
        <v>dinsdag</v>
      </c>
      <c r="D89" t="str">
        <f t="shared" si="12"/>
        <v>25</v>
      </c>
      <c r="E89" t="str">
        <f t="shared" si="13"/>
        <v>maart</v>
      </c>
      <c r="G89" t="str">
        <f t="shared" si="14"/>
        <v>dinsdag 25 maart</v>
      </c>
      <c r="I89" s="8"/>
      <c r="K89" s="16">
        <f>I89*Voorblad!$G$10</f>
        <v>0</v>
      </c>
      <c r="L89" s="8"/>
      <c r="M89" s="37">
        <f t="shared" si="15"/>
        <v>0</v>
      </c>
      <c r="N89">
        <f t="shared" si="16"/>
        <v>0</v>
      </c>
      <c r="O89" s="37"/>
      <c r="Q89" s="37"/>
      <c r="S89" s="37"/>
    </row>
    <row r="90" spans="1:19" x14ac:dyDescent="0.2">
      <c r="A90" t="str">
        <f t="shared" si="10"/>
        <v>Q1</v>
      </c>
      <c r="B90" s="1">
        <f t="shared" si="17"/>
        <v>45742</v>
      </c>
      <c r="C90" s="32" t="str">
        <f t="shared" si="11"/>
        <v>woensdag</v>
      </c>
      <c r="D90" t="str">
        <f t="shared" si="12"/>
        <v>26</v>
      </c>
      <c r="E90" t="str">
        <f t="shared" si="13"/>
        <v>maart</v>
      </c>
      <c r="G90" t="str">
        <f t="shared" si="14"/>
        <v>woensdag 26 maart</v>
      </c>
      <c r="I90" s="8"/>
      <c r="K90" s="16">
        <f>I90*Voorblad!$G$10</f>
        <v>0</v>
      </c>
      <c r="L90" s="8"/>
      <c r="M90" s="37">
        <f t="shared" si="15"/>
        <v>0</v>
      </c>
      <c r="N90">
        <f t="shared" si="16"/>
        <v>0</v>
      </c>
      <c r="O90" s="37"/>
      <c r="Q90" s="37"/>
      <c r="S90" s="37"/>
    </row>
    <row r="91" spans="1:19" x14ac:dyDescent="0.2">
      <c r="A91" t="str">
        <f t="shared" si="10"/>
        <v>Q1</v>
      </c>
      <c r="B91" s="1">
        <f t="shared" si="17"/>
        <v>45743</v>
      </c>
      <c r="C91" s="32" t="str">
        <f t="shared" si="11"/>
        <v>donderdag</v>
      </c>
      <c r="D91" t="str">
        <f t="shared" si="12"/>
        <v>27</v>
      </c>
      <c r="E91" t="str">
        <f t="shared" si="13"/>
        <v>maart</v>
      </c>
      <c r="G91" t="str">
        <f t="shared" si="14"/>
        <v>donderdag 27 maart</v>
      </c>
      <c r="I91" s="8"/>
      <c r="K91" s="16">
        <f>I91*Voorblad!$G$10</f>
        <v>0</v>
      </c>
      <c r="L91" s="8"/>
      <c r="M91" s="37">
        <f t="shared" si="15"/>
        <v>0</v>
      </c>
      <c r="N91">
        <f t="shared" si="16"/>
        <v>0</v>
      </c>
      <c r="O91" s="37"/>
      <c r="Q91" s="37"/>
      <c r="S91" s="37"/>
    </row>
    <row r="92" spans="1:19" x14ac:dyDescent="0.2">
      <c r="A92" t="str">
        <f t="shared" si="10"/>
        <v>Q1</v>
      </c>
      <c r="B92" s="1">
        <f t="shared" si="17"/>
        <v>45744</v>
      </c>
      <c r="C92" s="32" t="str">
        <f t="shared" si="11"/>
        <v>vrijdag</v>
      </c>
      <c r="D92" t="str">
        <f t="shared" si="12"/>
        <v>28</v>
      </c>
      <c r="E92" t="str">
        <f t="shared" si="13"/>
        <v>maart</v>
      </c>
      <c r="G92" t="str">
        <f t="shared" si="14"/>
        <v>vrijdag 28 maart</v>
      </c>
      <c r="I92" s="8"/>
      <c r="K92" s="16">
        <f>I92*Voorblad!$G$10</f>
        <v>0</v>
      </c>
      <c r="L92" s="8"/>
      <c r="M92" s="37">
        <f t="shared" si="15"/>
        <v>0</v>
      </c>
      <c r="N92">
        <f t="shared" si="16"/>
        <v>0</v>
      </c>
      <c r="O92" s="37"/>
      <c r="Q92" s="37"/>
      <c r="S92" s="37"/>
    </row>
    <row r="93" spans="1:19" hidden="1" x14ac:dyDescent="0.2">
      <c r="A93" t="str">
        <f t="shared" si="10"/>
        <v>Q1</v>
      </c>
      <c r="B93" s="1">
        <f t="shared" si="17"/>
        <v>45745</v>
      </c>
      <c r="C93" s="32" t="str">
        <f t="shared" si="11"/>
        <v>zaterdag</v>
      </c>
      <c r="D93" t="str">
        <f t="shared" si="12"/>
        <v>29</v>
      </c>
      <c r="E93" t="str">
        <f t="shared" si="13"/>
        <v>maart</v>
      </c>
      <c r="G93" t="str">
        <f t="shared" si="14"/>
        <v>zaterdag 29 maart</v>
      </c>
      <c r="I93" s="8"/>
      <c r="K93" s="16">
        <f>I93*Voorblad!$G$10</f>
        <v>0</v>
      </c>
      <c r="L93" s="8"/>
      <c r="M93" s="37">
        <f t="shared" si="15"/>
        <v>0</v>
      </c>
      <c r="N93">
        <f t="shared" si="16"/>
        <v>0</v>
      </c>
      <c r="O93" s="37"/>
      <c r="Q93" s="37"/>
      <c r="S93" s="37"/>
    </row>
    <row r="94" spans="1:19" hidden="1" x14ac:dyDescent="0.2">
      <c r="A94" t="str">
        <f t="shared" si="10"/>
        <v>Q1</v>
      </c>
      <c r="B94" s="1">
        <f t="shared" si="17"/>
        <v>45746</v>
      </c>
      <c r="C94" s="32" t="str">
        <f t="shared" si="11"/>
        <v>zondag</v>
      </c>
      <c r="D94" t="str">
        <f t="shared" si="12"/>
        <v>30</v>
      </c>
      <c r="E94" t="str">
        <f t="shared" si="13"/>
        <v>maart</v>
      </c>
      <c r="G94" t="str">
        <f t="shared" si="14"/>
        <v>zondag 30 maart</v>
      </c>
      <c r="I94" s="8"/>
      <c r="K94" s="16">
        <f>I94*Voorblad!$G$10</f>
        <v>0</v>
      </c>
      <c r="L94" s="8"/>
      <c r="M94" s="37">
        <f t="shared" si="15"/>
        <v>0</v>
      </c>
      <c r="N94">
        <f t="shared" si="16"/>
        <v>0</v>
      </c>
      <c r="O94" s="37" t="str">
        <f t="shared" ref="O94:O125" si="18">IF(A94="Q2",I94,"")</f>
        <v/>
      </c>
      <c r="P94" t="str">
        <f t="shared" ref="P94:P125" si="19">IF(A94="Q2",K94,"")</f>
        <v/>
      </c>
      <c r="Q94" s="37"/>
      <c r="S94" s="37"/>
    </row>
    <row r="95" spans="1:19" x14ac:dyDescent="0.2">
      <c r="A95" t="str">
        <f t="shared" si="10"/>
        <v>Q1</v>
      </c>
      <c r="B95" s="1">
        <f t="shared" si="17"/>
        <v>45747</v>
      </c>
      <c r="C95" s="32" t="str">
        <f t="shared" si="11"/>
        <v>maandag</v>
      </c>
      <c r="D95" t="str">
        <f t="shared" si="12"/>
        <v>31</v>
      </c>
      <c r="E95" t="str">
        <f t="shared" si="13"/>
        <v>maart</v>
      </c>
      <c r="G95" t="str">
        <f t="shared" si="14"/>
        <v>maandag 31 maart</v>
      </c>
      <c r="I95" s="8"/>
      <c r="K95" s="16">
        <f>I95*Voorblad!$G$10</f>
        <v>0</v>
      </c>
      <c r="L95" s="8"/>
      <c r="M95" s="37">
        <f t="shared" si="15"/>
        <v>0</v>
      </c>
      <c r="N95">
        <f t="shared" si="16"/>
        <v>0</v>
      </c>
      <c r="O95" s="37" t="str">
        <f t="shared" si="18"/>
        <v/>
      </c>
      <c r="P95" t="str">
        <f t="shared" si="19"/>
        <v/>
      </c>
      <c r="Q95" s="37"/>
      <c r="S95" s="37"/>
    </row>
    <row r="96" spans="1:19" x14ac:dyDescent="0.2">
      <c r="A96" t="str">
        <f t="shared" si="10"/>
        <v>Q2</v>
      </c>
      <c r="B96" s="1">
        <f t="shared" si="17"/>
        <v>45748</v>
      </c>
      <c r="C96" s="32" t="str">
        <f t="shared" si="11"/>
        <v>dinsdag</v>
      </c>
      <c r="D96" t="str">
        <f t="shared" si="12"/>
        <v>01</v>
      </c>
      <c r="E96" t="str">
        <f t="shared" si="13"/>
        <v>april</v>
      </c>
      <c r="G96" t="str">
        <f t="shared" si="14"/>
        <v>dinsdag 01 april</v>
      </c>
      <c r="I96" s="8"/>
      <c r="K96" s="16">
        <f>I96*Voorblad!$G$10</f>
        <v>0</v>
      </c>
      <c r="L96" s="8"/>
      <c r="M96" s="37" t="str">
        <f t="shared" si="15"/>
        <v/>
      </c>
      <c r="N96" t="str">
        <f t="shared" si="16"/>
        <v/>
      </c>
      <c r="O96" s="37">
        <f t="shared" si="18"/>
        <v>0</v>
      </c>
      <c r="P96">
        <f t="shared" si="19"/>
        <v>0</v>
      </c>
      <c r="Q96" s="37"/>
      <c r="S96" s="37"/>
    </row>
    <row r="97" spans="1:19" x14ac:dyDescent="0.2">
      <c r="A97" t="str">
        <f t="shared" si="10"/>
        <v>Q2</v>
      </c>
      <c r="B97" s="1">
        <f t="shared" si="17"/>
        <v>45749</v>
      </c>
      <c r="C97" s="32" t="str">
        <f t="shared" si="11"/>
        <v>woensdag</v>
      </c>
      <c r="D97" t="str">
        <f t="shared" si="12"/>
        <v>02</v>
      </c>
      <c r="E97" t="str">
        <f t="shared" si="13"/>
        <v>april</v>
      </c>
      <c r="G97" t="str">
        <f t="shared" si="14"/>
        <v>woensdag 02 april</v>
      </c>
      <c r="I97" s="8"/>
      <c r="K97" s="16">
        <f>I97*Voorblad!$G$10</f>
        <v>0</v>
      </c>
      <c r="L97" s="8"/>
      <c r="M97" s="37"/>
      <c r="N97" t="str">
        <f t="shared" si="16"/>
        <v/>
      </c>
      <c r="O97" s="37">
        <f t="shared" si="18"/>
        <v>0</v>
      </c>
      <c r="P97">
        <f t="shared" si="19"/>
        <v>0</v>
      </c>
      <c r="Q97" s="37"/>
      <c r="S97" s="37"/>
    </row>
    <row r="98" spans="1:19" x14ac:dyDescent="0.2">
      <c r="A98" t="str">
        <f t="shared" si="10"/>
        <v>Q2</v>
      </c>
      <c r="B98" s="1">
        <f t="shared" si="17"/>
        <v>45750</v>
      </c>
      <c r="C98" s="32" t="str">
        <f t="shared" si="11"/>
        <v>donderdag</v>
      </c>
      <c r="D98" t="str">
        <f t="shared" si="12"/>
        <v>03</v>
      </c>
      <c r="E98" t="str">
        <f t="shared" si="13"/>
        <v>april</v>
      </c>
      <c r="G98" t="str">
        <f t="shared" si="14"/>
        <v>donderdag 03 april</v>
      </c>
      <c r="I98" s="8"/>
      <c r="K98" s="16">
        <f>I98*Voorblad!$G$10</f>
        <v>0</v>
      </c>
      <c r="L98" s="8"/>
      <c r="M98" s="37"/>
      <c r="O98" s="37">
        <f t="shared" si="18"/>
        <v>0</v>
      </c>
      <c r="P98">
        <f t="shared" si="19"/>
        <v>0</v>
      </c>
      <c r="Q98" s="37"/>
      <c r="S98" s="37"/>
    </row>
    <row r="99" spans="1:19" x14ac:dyDescent="0.2">
      <c r="A99" t="str">
        <f t="shared" si="10"/>
        <v>Q2</v>
      </c>
      <c r="B99" s="1">
        <f t="shared" si="17"/>
        <v>45751</v>
      </c>
      <c r="C99" s="32" t="str">
        <f t="shared" si="11"/>
        <v>vrijdag</v>
      </c>
      <c r="D99" t="str">
        <f t="shared" si="12"/>
        <v>04</v>
      </c>
      <c r="E99" t="str">
        <f t="shared" si="13"/>
        <v>april</v>
      </c>
      <c r="G99" t="str">
        <f t="shared" si="14"/>
        <v>vrijdag 04 april</v>
      </c>
      <c r="I99" s="8"/>
      <c r="K99" s="16">
        <f>I99*Voorblad!$G$10</f>
        <v>0</v>
      </c>
      <c r="L99" s="8"/>
      <c r="M99" s="37"/>
      <c r="O99" s="37">
        <f t="shared" si="18"/>
        <v>0</v>
      </c>
      <c r="P99">
        <f t="shared" si="19"/>
        <v>0</v>
      </c>
      <c r="Q99" s="37"/>
      <c r="S99" s="37"/>
    </row>
    <row r="100" spans="1:19" hidden="1" x14ac:dyDescent="0.2">
      <c r="A100" t="str">
        <f t="shared" si="10"/>
        <v>Q2</v>
      </c>
      <c r="B100" s="1">
        <f t="shared" si="17"/>
        <v>45752</v>
      </c>
      <c r="C100" s="32" t="str">
        <f t="shared" si="11"/>
        <v>zaterdag</v>
      </c>
      <c r="D100" t="str">
        <f t="shared" si="12"/>
        <v>05</v>
      </c>
      <c r="E100" t="str">
        <f t="shared" si="13"/>
        <v>april</v>
      </c>
      <c r="G100" t="str">
        <f t="shared" si="14"/>
        <v>zaterdag 05 april</v>
      </c>
      <c r="I100" s="8"/>
      <c r="K100" s="16">
        <f>I100*Voorblad!$G$10</f>
        <v>0</v>
      </c>
      <c r="L100" s="8"/>
      <c r="M100" s="37"/>
      <c r="O100" s="37">
        <f t="shared" si="18"/>
        <v>0</v>
      </c>
      <c r="P100">
        <f t="shared" si="19"/>
        <v>0</v>
      </c>
      <c r="Q100" s="37"/>
      <c r="S100" s="37"/>
    </row>
    <row r="101" spans="1:19" hidden="1" x14ac:dyDescent="0.2">
      <c r="A101" t="str">
        <f t="shared" si="10"/>
        <v>Q2</v>
      </c>
      <c r="B101" s="1">
        <f t="shared" si="17"/>
        <v>45753</v>
      </c>
      <c r="C101" s="32" t="str">
        <f t="shared" si="11"/>
        <v>zondag</v>
      </c>
      <c r="D101" t="str">
        <f t="shared" si="12"/>
        <v>06</v>
      </c>
      <c r="E101" t="str">
        <f t="shared" si="13"/>
        <v>april</v>
      </c>
      <c r="G101" t="str">
        <f t="shared" si="14"/>
        <v>zondag 06 april</v>
      </c>
      <c r="I101" s="8"/>
      <c r="K101" s="16">
        <f>I101*Voorblad!$G$10</f>
        <v>0</v>
      </c>
      <c r="L101" s="8"/>
      <c r="M101" s="37"/>
      <c r="O101" s="37">
        <f t="shared" si="18"/>
        <v>0</v>
      </c>
      <c r="P101">
        <f t="shared" si="19"/>
        <v>0</v>
      </c>
      <c r="Q101" s="37"/>
      <c r="S101" s="37"/>
    </row>
    <row r="102" spans="1:19" x14ac:dyDescent="0.2">
      <c r="A102" t="str">
        <f t="shared" si="10"/>
        <v>Q2</v>
      </c>
      <c r="B102" s="1">
        <f t="shared" si="17"/>
        <v>45754</v>
      </c>
      <c r="C102" s="32" t="str">
        <f t="shared" si="11"/>
        <v>maandag</v>
      </c>
      <c r="D102" t="str">
        <f t="shared" si="12"/>
        <v>07</v>
      </c>
      <c r="E102" t="str">
        <f t="shared" si="13"/>
        <v>april</v>
      </c>
      <c r="G102" t="str">
        <f t="shared" si="14"/>
        <v>maandag 07 april</v>
      </c>
      <c r="I102" s="8"/>
      <c r="K102" s="16">
        <f>I102*Voorblad!$G$10</f>
        <v>0</v>
      </c>
      <c r="L102" s="8"/>
      <c r="M102" s="37"/>
      <c r="O102" s="37">
        <f t="shared" si="18"/>
        <v>0</v>
      </c>
      <c r="P102">
        <f t="shared" si="19"/>
        <v>0</v>
      </c>
      <c r="Q102" s="37"/>
      <c r="S102" s="37"/>
    </row>
    <row r="103" spans="1:19" x14ac:dyDescent="0.2">
      <c r="A103" t="str">
        <f t="shared" si="10"/>
        <v>Q2</v>
      </c>
      <c r="B103" s="1">
        <f t="shared" si="17"/>
        <v>45755</v>
      </c>
      <c r="C103" s="32" t="str">
        <f t="shared" si="11"/>
        <v>dinsdag</v>
      </c>
      <c r="D103" t="str">
        <f t="shared" si="12"/>
        <v>08</v>
      </c>
      <c r="E103" t="str">
        <f t="shared" si="13"/>
        <v>april</v>
      </c>
      <c r="G103" t="str">
        <f t="shared" si="14"/>
        <v>dinsdag 08 april</v>
      </c>
      <c r="I103" s="8"/>
      <c r="K103" s="16">
        <f>I103*Voorblad!$G$10</f>
        <v>0</v>
      </c>
      <c r="L103" s="8"/>
      <c r="M103" s="37"/>
      <c r="O103" s="37">
        <f t="shared" si="18"/>
        <v>0</v>
      </c>
      <c r="P103">
        <f t="shared" si="19"/>
        <v>0</v>
      </c>
      <c r="Q103" s="37"/>
      <c r="S103" s="37"/>
    </row>
    <row r="104" spans="1:19" x14ac:dyDescent="0.2">
      <c r="A104" t="str">
        <f t="shared" si="10"/>
        <v>Q2</v>
      </c>
      <c r="B104" s="1">
        <f t="shared" si="17"/>
        <v>45756</v>
      </c>
      <c r="C104" s="32" t="str">
        <f t="shared" si="11"/>
        <v>woensdag</v>
      </c>
      <c r="D104" t="str">
        <f t="shared" si="12"/>
        <v>09</v>
      </c>
      <c r="E104" t="str">
        <f t="shared" si="13"/>
        <v>april</v>
      </c>
      <c r="G104" t="str">
        <f t="shared" si="14"/>
        <v>woensdag 09 april</v>
      </c>
      <c r="I104" s="8"/>
      <c r="K104" s="16">
        <f>I104*Voorblad!$G$10</f>
        <v>0</v>
      </c>
      <c r="L104" s="8"/>
      <c r="M104" s="37"/>
      <c r="O104" s="37">
        <f t="shared" si="18"/>
        <v>0</v>
      </c>
      <c r="P104">
        <f t="shared" si="19"/>
        <v>0</v>
      </c>
      <c r="Q104" s="37"/>
      <c r="S104" s="37"/>
    </row>
    <row r="105" spans="1:19" x14ac:dyDescent="0.2">
      <c r="A105" t="str">
        <f t="shared" si="10"/>
        <v>Q2</v>
      </c>
      <c r="B105" s="1">
        <f t="shared" si="17"/>
        <v>45757</v>
      </c>
      <c r="C105" s="32" t="str">
        <f t="shared" si="11"/>
        <v>donderdag</v>
      </c>
      <c r="D105" t="str">
        <f t="shared" si="12"/>
        <v>10</v>
      </c>
      <c r="E105" t="str">
        <f t="shared" si="13"/>
        <v>april</v>
      </c>
      <c r="G105" t="str">
        <f t="shared" si="14"/>
        <v>donderdag 10 april</v>
      </c>
      <c r="I105" s="8"/>
      <c r="K105" s="16">
        <f>I105*Voorblad!$G$10</f>
        <v>0</v>
      </c>
      <c r="L105" s="8"/>
      <c r="M105" s="37"/>
      <c r="O105" s="37">
        <f t="shared" si="18"/>
        <v>0</v>
      </c>
      <c r="P105">
        <f t="shared" si="19"/>
        <v>0</v>
      </c>
      <c r="Q105" s="37"/>
      <c r="S105" s="37"/>
    </row>
    <row r="106" spans="1:19" x14ac:dyDescent="0.2">
      <c r="A106" t="str">
        <f t="shared" si="10"/>
        <v>Q2</v>
      </c>
      <c r="B106" s="1">
        <f t="shared" si="17"/>
        <v>45758</v>
      </c>
      <c r="C106" s="32" t="str">
        <f t="shared" si="11"/>
        <v>vrijdag</v>
      </c>
      <c r="D106" t="str">
        <f t="shared" si="12"/>
        <v>11</v>
      </c>
      <c r="E106" t="str">
        <f t="shared" si="13"/>
        <v>april</v>
      </c>
      <c r="G106" t="str">
        <f t="shared" si="14"/>
        <v>vrijdag 11 april</v>
      </c>
      <c r="I106" s="8"/>
      <c r="K106" s="16">
        <f>I106*Voorblad!$G$10</f>
        <v>0</v>
      </c>
      <c r="L106" s="8"/>
      <c r="M106" s="37"/>
      <c r="O106" s="37">
        <f t="shared" si="18"/>
        <v>0</v>
      </c>
      <c r="P106">
        <f t="shared" si="19"/>
        <v>0</v>
      </c>
      <c r="Q106" s="37"/>
      <c r="S106" s="37"/>
    </row>
    <row r="107" spans="1:19" hidden="1" x14ac:dyDescent="0.2">
      <c r="A107" t="str">
        <f t="shared" si="10"/>
        <v>Q2</v>
      </c>
      <c r="B107" s="1">
        <f t="shared" si="17"/>
        <v>45759</v>
      </c>
      <c r="C107" s="32" t="str">
        <f t="shared" si="11"/>
        <v>zaterdag</v>
      </c>
      <c r="D107" t="str">
        <f t="shared" si="12"/>
        <v>12</v>
      </c>
      <c r="E107" t="str">
        <f t="shared" si="13"/>
        <v>april</v>
      </c>
      <c r="G107" t="str">
        <f t="shared" si="14"/>
        <v>zaterdag 12 april</v>
      </c>
      <c r="I107" s="8"/>
      <c r="K107" s="16">
        <f>I107*Voorblad!$G$10</f>
        <v>0</v>
      </c>
      <c r="L107" s="8"/>
      <c r="M107" s="37"/>
      <c r="O107" s="37">
        <f t="shared" si="18"/>
        <v>0</v>
      </c>
      <c r="P107">
        <f t="shared" si="19"/>
        <v>0</v>
      </c>
      <c r="Q107" s="37"/>
      <c r="S107" s="37"/>
    </row>
    <row r="108" spans="1:19" hidden="1" x14ac:dyDescent="0.2">
      <c r="A108" t="str">
        <f t="shared" si="10"/>
        <v>Q2</v>
      </c>
      <c r="B108" s="1">
        <f t="shared" si="17"/>
        <v>45760</v>
      </c>
      <c r="C108" s="32" t="str">
        <f t="shared" si="11"/>
        <v>zondag</v>
      </c>
      <c r="D108" t="str">
        <f t="shared" si="12"/>
        <v>13</v>
      </c>
      <c r="E108" t="str">
        <f t="shared" si="13"/>
        <v>april</v>
      </c>
      <c r="G108" t="str">
        <f t="shared" si="14"/>
        <v>zondag 13 april</v>
      </c>
      <c r="I108" s="8"/>
      <c r="K108" s="16">
        <f>I108*Voorblad!$G$10</f>
        <v>0</v>
      </c>
      <c r="L108" s="8"/>
      <c r="M108" s="37"/>
      <c r="O108" s="37">
        <f t="shared" si="18"/>
        <v>0</v>
      </c>
      <c r="P108">
        <f t="shared" si="19"/>
        <v>0</v>
      </c>
      <c r="Q108" s="37"/>
      <c r="S108" s="37"/>
    </row>
    <row r="109" spans="1:19" x14ac:dyDescent="0.2">
      <c r="A109" t="str">
        <f t="shared" si="10"/>
        <v>Q2</v>
      </c>
      <c r="B109" s="1">
        <f t="shared" si="17"/>
        <v>45761</v>
      </c>
      <c r="C109" s="32" t="str">
        <f t="shared" si="11"/>
        <v>maandag</v>
      </c>
      <c r="D109" t="str">
        <f t="shared" si="12"/>
        <v>14</v>
      </c>
      <c r="E109" t="str">
        <f t="shared" si="13"/>
        <v>april</v>
      </c>
      <c r="G109" t="str">
        <f t="shared" si="14"/>
        <v>maandag 14 april</v>
      </c>
      <c r="I109" s="8"/>
      <c r="K109" s="16">
        <f>I109*Voorblad!$G$10</f>
        <v>0</v>
      </c>
      <c r="L109" s="8"/>
      <c r="M109" s="37"/>
      <c r="O109" s="37">
        <f t="shared" si="18"/>
        <v>0</v>
      </c>
      <c r="P109">
        <f t="shared" si="19"/>
        <v>0</v>
      </c>
      <c r="Q109" s="37"/>
      <c r="S109" s="37"/>
    </row>
    <row r="110" spans="1:19" x14ac:dyDescent="0.2">
      <c r="A110" t="str">
        <f t="shared" si="10"/>
        <v>Q2</v>
      </c>
      <c r="B110" s="1">
        <f t="shared" si="17"/>
        <v>45762</v>
      </c>
      <c r="C110" s="32" t="str">
        <f t="shared" si="11"/>
        <v>dinsdag</v>
      </c>
      <c r="D110" t="str">
        <f t="shared" si="12"/>
        <v>15</v>
      </c>
      <c r="E110" t="str">
        <f t="shared" si="13"/>
        <v>april</v>
      </c>
      <c r="G110" t="str">
        <f t="shared" si="14"/>
        <v>dinsdag 15 april</v>
      </c>
      <c r="I110" s="8"/>
      <c r="K110" s="16">
        <f>I110*Voorblad!$G$10</f>
        <v>0</v>
      </c>
      <c r="L110" s="8"/>
      <c r="M110" s="37"/>
      <c r="O110" s="37">
        <f t="shared" si="18"/>
        <v>0</v>
      </c>
      <c r="P110">
        <f t="shared" si="19"/>
        <v>0</v>
      </c>
      <c r="Q110" s="37"/>
      <c r="S110" s="37"/>
    </row>
    <row r="111" spans="1:19" x14ac:dyDescent="0.2">
      <c r="A111" t="str">
        <f t="shared" si="10"/>
        <v>Q2</v>
      </c>
      <c r="B111" s="1">
        <f t="shared" si="17"/>
        <v>45763</v>
      </c>
      <c r="C111" s="32" t="str">
        <f t="shared" si="11"/>
        <v>woensdag</v>
      </c>
      <c r="D111" t="str">
        <f t="shared" si="12"/>
        <v>16</v>
      </c>
      <c r="E111" t="str">
        <f t="shared" si="13"/>
        <v>april</v>
      </c>
      <c r="G111" t="str">
        <f t="shared" si="14"/>
        <v>woensdag 16 april</v>
      </c>
      <c r="I111" s="8"/>
      <c r="K111" s="16">
        <f>I111*Voorblad!$G$10</f>
        <v>0</v>
      </c>
      <c r="L111" s="8"/>
      <c r="M111" s="37"/>
      <c r="O111" s="37">
        <f t="shared" si="18"/>
        <v>0</v>
      </c>
      <c r="P111">
        <f t="shared" si="19"/>
        <v>0</v>
      </c>
      <c r="Q111" s="37"/>
      <c r="S111" s="37"/>
    </row>
    <row r="112" spans="1:19" x14ac:dyDescent="0.2">
      <c r="A112" t="str">
        <f t="shared" si="10"/>
        <v>Q2</v>
      </c>
      <c r="B112" s="1">
        <f t="shared" si="17"/>
        <v>45764</v>
      </c>
      <c r="C112" s="32" t="str">
        <f t="shared" si="11"/>
        <v>donderdag</v>
      </c>
      <c r="D112" t="str">
        <f t="shared" si="12"/>
        <v>17</v>
      </c>
      <c r="E112" t="str">
        <f t="shared" si="13"/>
        <v>april</v>
      </c>
      <c r="G112" t="str">
        <f t="shared" si="14"/>
        <v>donderdag 17 april</v>
      </c>
      <c r="I112" s="8"/>
      <c r="K112" s="16">
        <f>I112*Voorblad!$G$10</f>
        <v>0</v>
      </c>
      <c r="L112" s="8"/>
      <c r="M112" s="37"/>
      <c r="O112" s="37">
        <f t="shared" si="18"/>
        <v>0</v>
      </c>
      <c r="P112">
        <f t="shared" si="19"/>
        <v>0</v>
      </c>
      <c r="Q112" s="37"/>
      <c r="S112" s="37"/>
    </row>
    <row r="113" spans="1:19" x14ac:dyDescent="0.2">
      <c r="A113" t="str">
        <f t="shared" si="10"/>
        <v>Q2</v>
      </c>
      <c r="B113" s="1">
        <f t="shared" si="17"/>
        <v>45765</v>
      </c>
      <c r="C113" s="32" t="str">
        <f t="shared" si="11"/>
        <v>vrijdag</v>
      </c>
      <c r="D113" t="str">
        <f t="shared" si="12"/>
        <v>18</v>
      </c>
      <c r="E113" t="str">
        <f t="shared" si="13"/>
        <v>april</v>
      </c>
      <c r="G113" t="str">
        <f t="shared" si="14"/>
        <v>vrijdag 18 april</v>
      </c>
      <c r="I113" s="8"/>
      <c r="K113" s="16">
        <f>I113*Voorblad!$G$10</f>
        <v>0</v>
      </c>
      <c r="L113" s="8"/>
      <c r="M113" s="37"/>
      <c r="O113" s="37">
        <f t="shared" si="18"/>
        <v>0</v>
      </c>
      <c r="P113">
        <f t="shared" si="19"/>
        <v>0</v>
      </c>
      <c r="Q113" s="37"/>
      <c r="S113" s="37"/>
    </row>
    <row r="114" spans="1:19" hidden="1" x14ac:dyDescent="0.2">
      <c r="A114" t="str">
        <f t="shared" si="10"/>
        <v>Q2</v>
      </c>
      <c r="B114" s="1">
        <f t="shared" si="17"/>
        <v>45766</v>
      </c>
      <c r="C114" s="32" t="str">
        <f t="shared" si="11"/>
        <v>zaterdag</v>
      </c>
      <c r="D114" t="str">
        <f t="shared" si="12"/>
        <v>19</v>
      </c>
      <c r="E114" t="str">
        <f t="shared" si="13"/>
        <v>april</v>
      </c>
      <c r="G114" t="str">
        <f t="shared" si="14"/>
        <v>zaterdag 19 april</v>
      </c>
      <c r="I114" s="8"/>
      <c r="K114" s="16">
        <f>I114*Voorblad!$G$10</f>
        <v>0</v>
      </c>
      <c r="L114" s="8"/>
      <c r="M114" s="37"/>
      <c r="O114" s="37">
        <f t="shared" si="18"/>
        <v>0</v>
      </c>
      <c r="P114">
        <f t="shared" si="19"/>
        <v>0</v>
      </c>
      <c r="Q114" s="37"/>
      <c r="S114" s="37"/>
    </row>
    <row r="115" spans="1:19" hidden="1" x14ac:dyDescent="0.2">
      <c r="A115" t="str">
        <f t="shared" si="10"/>
        <v>Q2</v>
      </c>
      <c r="B115" s="1">
        <f t="shared" si="17"/>
        <v>45767</v>
      </c>
      <c r="C115" s="32" t="str">
        <f t="shared" si="11"/>
        <v>zondag</v>
      </c>
      <c r="D115" t="str">
        <f t="shared" si="12"/>
        <v>20</v>
      </c>
      <c r="E115" t="str">
        <f t="shared" si="13"/>
        <v>april</v>
      </c>
      <c r="G115" t="str">
        <f t="shared" si="14"/>
        <v>zondag 20 april</v>
      </c>
      <c r="I115" s="8"/>
      <c r="K115" s="16">
        <f>I115*Voorblad!$G$10</f>
        <v>0</v>
      </c>
      <c r="L115" s="8"/>
      <c r="M115" s="37"/>
      <c r="O115" s="37">
        <f t="shared" si="18"/>
        <v>0</v>
      </c>
      <c r="P115">
        <f t="shared" si="19"/>
        <v>0</v>
      </c>
      <c r="Q115" s="37"/>
      <c r="S115" s="37"/>
    </row>
    <row r="116" spans="1:19" x14ac:dyDescent="0.2">
      <c r="A116" t="str">
        <f t="shared" si="10"/>
        <v>Q2</v>
      </c>
      <c r="B116" s="1">
        <f t="shared" si="17"/>
        <v>45768</v>
      </c>
      <c r="C116" s="32" t="str">
        <f t="shared" si="11"/>
        <v>maandag</v>
      </c>
      <c r="D116" t="str">
        <f t="shared" si="12"/>
        <v>21</v>
      </c>
      <c r="E116" t="str">
        <f t="shared" si="13"/>
        <v>april</v>
      </c>
      <c r="G116" t="str">
        <f t="shared" si="14"/>
        <v>maandag 21 april</v>
      </c>
      <c r="I116" s="8"/>
      <c r="K116" s="16">
        <f>I116*Voorblad!$G$10</f>
        <v>0</v>
      </c>
      <c r="L116" s="8"/>
      <c r="M116" s="37"/>
      <c r="O116" s="37">
        <f t="shared" si="18"/>
        <v>0</v>
      </c>
      <c r="P116">
        <f t="shared" si="19"/>
        <v>0</v>
      </c>
      <c r="Q116" s="37"/>
      <c r="S116" s="37"/>
    </row>
    <row r="117" spans="1:19" x14ac:dyDescent="0.2">
      <c r="A117" t="str">
        <f t="shared" si="10"/>
        <v>Q2</v>
      </c>
      <c r="B117" s="1">
        <f t="shared" si="17"/>
        <v>45769</v>
      </c>
      <c r="C117" s="32" t="str">
        <f t="shared" si="11"/>
        <v>dinsdag</v>
      </c>
      <c r="D117" t="str">
        <f t="shared" si="12"/>
        <v>22</v>
      </c>
      <c r="E117" t="str">
        <f t="shared" si="13"/>
        <v>april</v>
      </c>
      <c r="G117" t="str">
        <f t="shared" si="14"/>
        <v>dinsdag 22 april</v>
      </c>
      <c r="I117" s="8"/>
      <c r="K117" s="16">
        <f>I117*Voorblad!$G$10</f>
        <v>0</v>
      </c>
      <c r="L117" s="8"/>
      <c r="M117" s="37"/>
      <c r="O117" s="37">
        <f t="shared" si="18"/>
        <v>0</v>
      </c>
      <c r="P117">
        <f t="shared" si="19"/>
        <v>0</v>
      </c>
      <c r="Q117" s="37"/>
      <c r="S117" s="37"/>
    </row>
    <row r="118" spans="1:19" x14ac:dyDescent="0.2">
      <c r="A118" t="str">
        <f t="shared" si="10"/>
        <v>Q2</v>
      </c>
      <c r="B118" s="1">
        <f t="shared" si="17"/>
        <v>45770</v>
      </c>
      <c r="C118" s="32" t="str">
        <f t="shared" si="11"/>
        <v>woensdag</v>
      </c>
      <c r="D118" t="str">
        <f t="shared" si="12"/>
        <v>23</v>
      </c>
      <c r="E118" t="str">
        <f t="shared" si="13"/>
        <v>april</v>
      </c>
      <c r="G118" t="str">
        <f t="shared" si="14"/>
        <v>woensdag 23 april</v>
      </c>
      <c r="I118" s="8"/>
      <c r="K118" s="16">
        <f>I118*Voorblad!$G$10</f>
        <v>0</v>
      </c>
      <c r="L118" s="8"/>
      <c r="M118" s="37"/>
      <c r="O118" s="37">
        <f t="shared" si="18"/>
        <v>0</v>
      </c>
      <c r="P118">
        <f t="shared" si="19"/>
        <v>0</v>
      </c>
      <c r="Q118" s="37"/>
      <c r="S118" s="37"/>
    </row>
    <row r="119" spans="1:19" x14ac:dyDescent="0.2">
      <c r="A119" t="str">
        <f t="shared" si="10"/>
        <v>Q2</v>
      </c>
      <c r="B119" s="1">
        <f t="shared" si="17"/>
        <v>45771</v>
      </c>
      <c r="C119" s="32" t="str">
        <f t="shared" si="11"/>
        <v>donderdag</v>
      </c>
      <c r="D119" t="str">
        <f t="shared" si="12"/>
        <v>24</v>
      </c>
      <c r="E119" t="str">
        <f t="shared" si="13"/>
        <v>april</v>
      </c>
      <c r="G119" t="str">
        <f t="shared" si="14"/>
        <v>donderdag 24 april</v>
      </c>
      <c r="I119" s="8"/>
      <c r="K119" s="16">
        <f>I119*Voorblad!$G$10</f>
        <v>0</v>
      </c>
      <c r="L119" s="8"/>
      <c r="M119" s="37"/>
      <c r="O119" s="37">
        <f t="shared" si="18"/>
        <v>0</v>
      </c>
      <c r="P119">
        <f t="shared" si="19"/>
        <v>0</v>
      </c>
      <c r="Q119" s="37"/>
      <c r="S119" s="37"/>
    </row>
    <row r="120" spans="1:19" x14ac:dyDescent="0.2">
      <c r="A120" t="str">
        <f t="shared" si="10"/>
        <v>Q2</v>
      </c>
      <c r="B120" s="1">
        <f t="shared" si="17"/>
        <v>45772</v>
      </c>
      <c r="C120" s="32" t="str">
        <f t="shared" si="11"/>
        <v>vrijdag</v>
      </c>
      <c r="D120" t="str">
        <f t="shared" si="12"/>
        <v>25</v>
      </c>
      <c r="E120" t="str">
        <f t="shared" si="13"/>
        <v>april</v>
      </c>
      <c r="G120" t="str">
        <f t="shared" si="14"/>
        <v>vrijdag 25 april</v>
      </c>
      <c r="I120" s="8"/>
      <c r="K120" s="16">
        <f>I120*Voorblad!$G$10</f>
        <v>0</v>
      </c>
      <c r="L120" s="8"/>
      <c r="M120" s="37"/>
      <c r="O120" s="37">
        <f t="shared" si="18"/>
        <v>0</v>
      </c>
      <c r="P120">
        <f t="shared" si="19"/>
        <v>0</v>
      </c>
      <c r="Q120" s="37"/>
      <c r="S120" s="37"/>
    </row>
    <row r="121" spans="1:19" hidden="1" x14ac:dyDescent="0.2">
      <c r="A121" t="str">
        <f t="shared" si="10"/>
        <v>Q2</v>
      </c>
      <c r="B121" s="1">
        <f t="shared" si="17"/>
        <v>45773</v>
      </c>
      <c r="C121" s="32" t="str">
        <f t="shared" si="11"/>
        <v>zaterdag</v>
      </c>
      <c r="D121" t="str">
        <f t="shared" si="12"/>
        <v>26</v>
      </c>
      <c r="E121" t="str">
        <f t="shared" si="13"/>
        <v>april</v>
      </c>
      <c r="G121" t="str">
        <f t="shared" si="14"/>
        <v>zaterdag 26 april</v>
      </c>
      <c r="I121" s="8"/>
      <c r="K121" s="16">
        <f>I121*Voorblad!$G$10</f>
        <v>0</v>
      </c>
      <c r="L121" s="8"/>
      <c r="M121" s="37"/>
      <c r="O121" s="37">
        <f t="shared" si="18"/>
        <v>0</v>
      </c>
      <c r="P121">
        <f t="shared" si="19"/>
        <v>0</v>
      </c>
      <c r="Q121" s="37"/>
      <c r="S121" s="37"/>
    </row>
    <row r="122" spans="1:19" hidden="1" x14ac:dyDescent="0.2">
      <c r="A122" t="str">
        <f t="shared" si="10"/>
        <v>Q2</v>
      </c>
      <c r="B122" s="1">
        <f t="shared" si="17"/>
        <v>45774</v>
      </c>
      <c r="C122" s="32" t="str">
        <f t="shared" si="11"/>
        <v>zondag</v>
      </c>
      <c r="D122" t="str">
        <f t="shared" si="12"/>
        <v>27</v>
      </c>
      <c r="E122" t="str">
        <f t="shared" si="13"/>
        <v>april</v>
      </c>
      <c r="G122" t="str">
        <f t="shared" si="14"/>
        <v>zondag 27 april</v>
      </c>
      <c r="I122" s="8"/>
      <c r="K122" s="16">
        <f>I122*Voorblad!$G$10</f>
        <v>0</v>
      </c>
      <c r="L122" s="8"/>
      <c r="M122" s="37"/>
      <c r="O122" s="37">
        <f t="shared" si="18"/>
        <v>0</v>
      </c>
      <c r="P122">
        <f t="shared" si="19"/>
        <v>0</v>
      </c>
      <c r="Q122" s="37"/>
      <c r="S122" s="37"/>
    </row>
    <row r="123" spans="1:19" x14ac:dyDescent="0.2">
      <c r="A123" t="str">
        <f t="shared" si="10"/>
        <v>Q2</v>
      </c>
      <c r="B123" s="1">
        <f t="shared" si="17"/>
        <v>45775</v>
      </c>
      <c r="C123" s="32" t="str">
        <f t="shared" si="11"/>
        <v>maandag</v>
      </c>
      <c r="D123" t="str">
        <f t="shared" si="12"/>
        <v>28</v>
      </c>
      <c r="E123" t="str">
        <f t="shared" si="13"/>
        <v>april</v>
      </c>
      <c r="G123" t="str">
        <f t="shared" si="14"/>
        <v>maandag 28 april</v>
      </c>
      <c r="I123" s="8"/>
      <c r="K123" s="16">
        <f>I123*Voorblad!$G$10</f>
        <v>0</v>
      </c>
      <c r="L123" s="8"/>
      <c r="M123" s="37"/>
      <c r="O123" s="37">
        <f t="shared" si="18"/>
        <v>0</v>
      </c>
      <c r="P123">
        <f t="shared" si="19"/>
        <v>0</v>
      </c>
      <c r="Q123" s="37"/>
      <c r="S123" s="37"/>
    </row>
    <row r="124" spans="1:19" x14ac:dyDescent="0.2">
      <c r="A124" t="str">
        <f t="shared" si="10"/>
        <v>Q2</v>
      </c>
      <c r="B124" s="1">
        <f t="shared" si="17"/>
        <v>45776</v>
      </c>
      <c r="C124" s="32" t="str">
        <f t="shared" si="11"/>
        <v>dinsdag</v>
      </c>
      <c r="D124" t="str">
        <f t="shared" si="12"/>
        <v>29</v>
      </c>
      <c r="E124" t="str">
        <f t="shared" si="13"/>
        <v>april</v>
      </c>
      <c r="G124" t="str">
        <f t="shared" si="14"/>
        <v>dinsdag 29 april</v>
      </c>
      <c r="I124" s="8"/>
      <c r="K124" s="16">
        <f>I124*Voorblad!$G$10</f>
        <v>0</v>
      </c>
      <c r="L124" s="8"/>
      <c r="M124" s="37"/>
      <c r="O124" s="37">
        <f t="shared" si="18"/>
        <v>0</v>
      </c>
      <c r="P124">
        <f t="shared" si="19"/>
        <v>0</v>
      </c>
      <c r="Q124" s="37"/>
      <c r="S124" s="37"/>
    </row>
    <row r="125" spans="1:19" x14ac:dyDescent="0.2">
      <c r="A125" t="str">
        <f t="shared" si="10"/>
        <v>Q2</v>
      </c>
      <c r="B125" s="1">
        <f t="shared" si="17"/>
        <v>45777</v>
      </c>
      <c r="C125" s="32" t="str">
        <f t="shared" si="11"/>
        <v>woensdag</v>
      </c>
      <c r="D125" t="str">
        <f t="shared" si="12"/>
        <v>30</v>
      </c>
      <c r="E125" t="str">
        <f t="shared" si="13"/>
        <v>april</v>
      </c>
      <c r="G125" t="str">
        <f t="shared" si="14"/>
        <v>woensdag 30 april</v>
      </c>
      <c r="I125" s="8"/>
      <c r="K125" s="16">
        <f>I125*Voorblad!$G$10</f>
        <v>0</v>
      </c>
      <c r="L125" s="8"/>
      <c r="M125" s="37"/>
      <c r="O125" s="37">
        <f t="shared" si="18"/>
        <v>0</v>
      </c>
      <c r="P125">
        <f t="shared" si="19"/>
        <v>0</v>
      </c>
      <c r="Q125" s="37"/>
      <c r="S125" s="37"/>
    </row>
    <row r="126" spans="1:19" x14ac:dyDescent="0.2">
      <c r="A126" t="str">
        <f t="shared" si="10"/>
        <v>Q2</v>
      </c>
      <c r="B126" s="1">
        <f t="shared" si="17"/>
        <v>45778</v>
      </c>
      <c r="C126" s="32" t="str">
        <f t="shared" si="11"/>
        <v>donderdag</v>
      </c>
      <c r="D126" t="str">
        <f t="shared" si="12"/>
        <v>01</v>
      </c>
      <c r="E126" t="str">
        <f t="shared" si="13"/>
        <v>mei</v>
      </c>
      <c r="G126" t="str">
        <f t="shared" si="14"/>
        <v>donderdag 01 mei</v>
      </c>
      <c r="I126" s="8"/>
      <c r="K126" s="16">
        <f>I126*Voorblad!$G$10</f>
        <v>0</v>
      </c>
      <c r="L126" s="8"/>
      <c r="M126" s="37"/>
      <c r="O126" s="37">
        <f t="shared" ref="O126:O157" si="20">IF(A126="Q2",I126,"")</f>
        <v>0</v>
      </c>
      <c r="P126">
        <f t="shared" ref="P126:P157" si="21">IF(A126="Q2",K126,"")</f>
        <v>0</v>
      </c>
      <c r="Q126" s="37"/>
      <c r="S126" s="37"/>
    </row>
    <row r="127" spans="1:19" x14ac:dyDescent="0.2">
      <c r="A127" t="str">
        <f t="shared" si="10"/>
        <v>Q2</v>
      </c>
      <c r="B127" s="1">
        <f t="shared" si="17"/>
        <v>45779</v>
      </c>
      <c r="C127" s="32" t="str">
        <f t="shared" si="11"/>
        <v>vrijdag</v>
      </c>
      <c r="D127" t="str">
        <f t="shared" si="12"/>
        <v>02</v>
      </c>
      <c r="E127" t="str">
        <f t="shared" si="13"/>
        <v>mei</v>
      </c>
      <c r="G127" t="str">
        <f t="shared" si="14"/>
        <v>vrijdag 02 mei</v>
      </c>
      <c r="I127" s="8"/>
      <c r="K127" s="16">
        <f>I127*Voorblad!$G$10</f>
        <v>0</v>
      </c>
      <c r="L127" s="8"/>
      <c r="M127" s="37"/>
      <c r="O127" s="37">
        <f t="shared" si="20"/>
        <v>0</v>
      </c>
      <c r="P127">
        <f t="shared" si="21"/>
        <v>0</v>
      </c>
      <c r="Q127" s="37"/>
      <c r="S127" s="37"/>
    </row>
    <row r="128" spans="1:19" hidden="1" x14ac:dyDescent="0.2">
      <c r="A128" t="str">
        <f t="shared" si="10"/>
        <v>Q2</v>
      </c>
      <c r="B128" s="1">
        <f t="shared" si="17"/>
        <v>45780</v>
      </c>
      <c r="C128" s="32" t="str">
        <f t="shared" si="11"/>
        <v>zaterdag</v>
      </c>
      <c r="D128" t="str">
        <f t="shared" si="12"/>
        <v>03</v>
      </c>
      <c r="E128" t="str">
        <f t="shared" si="13"/>
        <v>mei</v>
      </c>
      <c r="G128" t="str">
        <f t="shared" si="14"/>
        <v>zaterdag 03 mei</v>
      </c>
      <c r="I128" s="8"/>
      <c r="K128" s="16">
        <f>I128*Voorblad!$G$10</f>
        <v>0</v>
      </c>
      <c r="L128" s="8"/>
      <c r="M128" s="37"/>
      <c r="O128" s="37">
        <f t="shared" si="20"/>
        <v>0</v>
      </c>
      <c r="P128">
        <f t="shared" si="21"/>
        <v>0</v>
      </c>
      <c r="Q128" s="37"/>
      <c r="S128" s="37"/>
    </row>
    <row r="129" spans="1:19" hidden="1" x14ac:dyDescent="0.2">
      <c r="A129" t="str">
        <f t="shared" si="10"/>
        <v>Q2</v>
      </c>
      <c r="B129" s="1">
        <f t="shared" si="17"/>
        <v>45781</v>
      </c>
      <c r="C129" s="32" t="str">
        <f t="shared" si="11"/>
        <v>zondag</v>
      </c>
      <c r="D129" t="str">
        <f t="shared" si="12"/>
        <v>04</v>
      </c>
      <c r="E129" t="str">
        <f t="shared" si="13"/>
        <v>mei</v>
      </c>
      <c r="G129" t="str">
        <f t="shared" si="14"/>
        <v>zondag 04 mei</v>
      </c>
      <c r="I129" s="8"/>
      <c r="K129" s="16">
        <f>I129*Voorblad!$G$10</f>
        <v>0</v>
      </c>
      <c r="L129" s="8"/>
      <c r="M129" s="37"/>
      <c r="O129" s="37">
        <f t="shared" si="20"/>
        <v>0</v>
      </c>
      <c r="P129">
        <f t="shared" si="21"/>
        <v>0</v>
      </c>
      <c r="Q129" s="37"/>
      <c r="S129" s="37"/>
    </row>
    <row r="130" spans="1:19" x14ac:dyDescent="0.2">
      <c r="A130" t="str">
        <f t="shared" si="10"/>
        <v>Q2</v>
      </c>
      <c r="B130" s="1">
        <f t="shared" si="17"/>
        <v>45782</v>
      </c>
      <c r="C130" s="32" t="str">
        <f t="shared" si="11"/>
        <v>maandag</v>
      </c>
      <c r="D130" t="str">
        <f t="shared" si="12"/>
        <v>05</v>
      </c>
      <c r="E130" t="str">
        <f t="shared" si="13"/>
        <v>mei</v>
      </c>
      <c r="G130" t="str">
        <f t="shared" si="14"/>
        <v>maandag 05 mei</v>
      </c>
      <c r="I130" s="8"/>
      <c r="K130" s="16">
        <f>I130*Voorblad!$G$10</f>
        <v>0</v>
      </c>
      <c r="L130" s="8"/>
      <c r="M130" s="37"/>
      <c r="O130" s="37">
        <f t="shared" si="20"/>
        <v>0</v>
      </c>
      <c r="P130">
        <f t="shared" si="21"/>
        <v>0</v>
      </c>
      <c r="Q130" s="37"/>
      <c r="S130" s="37"/>
    </row>
    <row r="131" spans="1:19" x14ac:dyDescent="0.2">
      <c r="A131" t="str">
        <f t="shared" si="10"/>
        <v>Q2</v>
      </c>
      <c r="B131" s="1">
        <f t="shared" si="17"/>
        <v>45783</v>
      </c>
      <c r="C131" s="32" t="str">
        <f t="shared" si="11"/>
        <v>dinsdag</v>
      </c>
      <c r="D131" t="str">
        <f t="shared" si="12"/>
        <v>06</v>
      </c>
      <c r="E131" t="str">
        <f t="shared" si="13"/>
        <v>mei</v>
      </c>
      <c r="G131" t="str">
        <f t="shared" si="14"/>
        <v>dinsdag 06 mei</v>
      </c>
      <c r="I131" s="8"/>
      <c r="K131" s="16">
        <f>I131*Voorblad!$G$10</f>
        <v>0</v>
      </c>
      <c r="L131" s="8"/>
      <c r="M131" s="37"/>
      <c r="O131" s="37">
        <f t="shared" si="20"/>
        <v>0</v>
      </c>
      <c r="P131">
        <f t="shared" si="21"/>
        <v>0</v>
      </c>
      <c r="Q131" s="37"/>
      <c r="S131" s="37"/>
    </row>
    <row r="132" spans="1:19" x14ac:dyDescent="0.2">
      <c r="A132" t="str">
        <f t="shared" si="10"/>
        <v>Q2</v>
      </c>
      <c r="B132" s="1">
        <f t="shared" si="17"/>
        <v>45784</v>
      </c>
      <c r="C132" s="32" t="str">
        <f t="shared" si="11"/>
        <v>woensdag</v>
      </c>
      <c r="D132" t="str">
        <f t="shared" si="12"/>
        <v>07</v>
      </c>
      <c r="E132" t="str">
        <f t="shared" si="13"/>
        <v>mei</v>
      </c>
      <c r="G132" t="str">
        <f t="shared" si="14"/>
        <v>woensdag 07 mei</v>
      </c>
      <c r="I132" s="8"/>
      <c r="K132" s="16">
        <f>I132*Voorblad!$G$10</f>
        <v>0</v>
      </c>
      <c r="L132" s="8"/>
      <c r="M132" s="37"/>
      <c r="O132" s="37">
        <f t="shared" si="20"/>
        <v>0</v>
      </c>
      <c r="P132">
        <f t="shared" si="21"/>
        <v>0</v>
      </c>
      <c r="Q132" s="37"/>
      <c r="S132" s="37"/>
    </row>
    <row r="133" spans="1:19" x14ac:dyDescent="0.2">
      <c r="A133" t="str">
        <f t="shared" si="10"/>
        <v>Q2</v>
      </c>
      <c r="B133" s="1">
        <f t="shared" si="17"/>
        <v>45785</v>
      </c>
      <c r="C133" s="32" t="str">
        <f t="shared" si="11"/>
        <v>donderdag</v>
      </c>
      <c r="D133" t="str">
        <f t="shared" si="12"/>
        <v>08</v>
      </c>
      <c r="E133" t="str">
        <f t="shared" si="13"/>
        <v>mei</v>
      </c>
      <c r="G133" t="str">
        <f t="shared" si="14"/>
        <v>donderdag 08 mei</v>
      </c>
      <c r="I133" s="8"/>
      <c r="K133" s="16">
        <f>I133*Voorblad!$G$10</f>
        <v>0</v>
      </c>
      <c r="L133" s="8"/>
      <c r="M133" s="37"/>
      <c r="O133" s="37">
        <f t="shared" si="20"/>
        <v>0</v>
      </c>
      <c r="P133">
        <f t="shared" si="21"/>
        <v>0</v>
      </c>
      <c r="Q133" s="37"/>
      <c r="S133" s="37"/>
    </row>
    <row r="134" spans="1:19" x14ac:dyDescent="0.2">
      <c r="A134" t="str">
        <f t="shared" ref="A134:A197" si="22">"Q" &amp; ROUNDUP(MONTH(B134)/3, 0)</f>
        <v>Q2</v>
      </c>
      <c r="B134" s="1">
        <f t="shared" si="17"/>
        <v>45786</v>
      </c>
      <c r="C134" s="32" t="str">
        <f t="shared" ref="C134:C197" si="23">CHOOSE(WEEKDAY(B134),"zondag","maandag","dinsdag","woensdag","donderdag","vrijdag","zaterdag")</f>
        <v>vrijdag</v>
      </c>
      <c r="D134" t="str">
        <f t="shared" ref="D134:D197" si="24">TEXT($B134,"dd")</f>
        <v>09</v>
      </c>
      <c r="E134" t="str">
        <f t="shared" ref="E134:E197" si="25">TEXT($B134,"mmmm")</f>
        <v>mei</v>
      </c>
      <c r="G134" t="str">
        <f t="shared" ref="G134:G197" si="26">C134&amp;" "&amp;TEXT(B134,"dd")&amp;" "&amp;CHOOSE(MONTH(B134),"januari","februari","maart","april","mei","juni","juli","augustus","september","oktober","november","december")</f>
        <v>vrijdag 09 mei</v>
      </c>
      <c r="I134" s="8"/>
      <c r="K134" s="16">
        <f>I134*Voorblad!$G$10</f>
        <v>0</v>
      </c>
      <c r="L134" s="8"/>
      <c r="M134" s="37"/>
      <c r="O134" s="37">
        <f t="shared" si="20"/>
        <v>0</v>
      </c>
      <c r="P134">
        <f t="shared" si="21"/>
        <v>0</v>
      </c>
      <c r="Q134" s="37"/>
      <c r="S134" s="37"/>
    </row>
    <row r="135" spans="1:19" hidden="1" x14ac:dyDescent="0.2">
      <c r="A135" t="str">
        <f t="shared" si="22"/>
        <v>Q2</v>
      </c>
      <c r="B135" s="1">
        <f t="shared" ref="B135:B198" si="27">B134+1</f>
        <v>45787</v>
      </c>
      <c r="C135" s="32" t="str">
        <f t="shared" si="23"/>
        <v>zaterdag</v>
      </c>
      <c r="D135" t="str">
        <f t="shared" si="24"/>
        <v>10</v>
      </c>
      <c r="E135" t="str">
        <f t="shared" si="25"/>
        <v>mei</v>
      </c>
      <c r="G135" t="str">
        <f t="shared" si="26"/>
        <v>zaterdag 10 mei</v>
      </c>
      <c r="I135" s="8"/>
      <c r="K135" s="16">
        <f>I135*Voorblad!$G$10</f>
        <v>0</v>
      </c>
      <c r="L135" s="8"/>
      <c r="M135" s="37"/>
      <c r="O135" s="37">
        <f t="shared" si="20"/>
        <v>0</v>
      </c>
      <c r="P135">
        <f t="shared" si="21"/>
        <v>0</v>
      </c>
      <c r="Q135" s="37"/>
      <c r="S135" s="37"/>
    </row>
    <row r="136" spans="1:19" hidden="1" x14ac:dyDescent="0.2">
      <c r="A136" t="str">
        <f t="shared" si="22"/>
        <v>Q2</v>
      </c>
      <c r="B136" s="1">
        <f t="shared" si="27"/>
        <v>45788</v>
      </c>
      <c r="C136" s="32" t="str">
        <f t="shared" si="23"/>
        <v>zondag</v>
      </c>
      <c r="D136" t="str">
        <f t="shared" si="24"/>
        <v>11</v>
      </c>
      <c r="E136" t="str">
        <f t="shared" si="25"/>
        <v>mei</v>
      </c>
      <c r="G136" t="str">
        <f t="shared" si="26"/>
        <v>zondag 11 mei</v>
      </c>
      <c r="I136" s="8"/>
      <c r="K136" s="16">
        <f>I136*Voorblad!$G$10</f>
        <v>0</v>
      </c>
      <c r="L136" s="8"/>
      <c r="M136" s="37"/>
      <c r="O136" s="37">
        <f t="shared" si="20"/>
        <v>0</v>
      </c>
      <c r="P136">
        <f t="shared" si="21"/>
        <v>0</v>
      </c>
      <c r="Q136" s="37"/>
      <c r="S136" s="37"/>
    </row>
    <row r="137" spans="1:19" x14ac:dyDescent="0.2">
      <c r="A137" t="str">
        <f t="shared" si="22"/>
        <v>Q2</v>
      </c>
      <c r="B137" s="1">
        <f t="shared" si="27"/>
        <v>45789</v>
      </c>
      <c r="C137" s="32" t="str">
        <f t="shared" si="23"/>
        <v>maandag</v>
      </c>
      <c r="D137" t="str">
        <f t="shared" si="24"/>
        <v>12</v>
      </c>
      <c r="E137" t="str">
        <f t="shared" si="25"/>
        <v>mei</v>
      </c>
      <c r="G137" t="str">
        <f t="shared" si="26"/>
        <v>maandag 12 mei</v>
      </c>
      <c r="I137" s="8"/>
      <c r="K137" s="16">
        <f>I137*Voorblad!$G$10</f>
        <v>0</v>
      </c>
      <c r="L137" s="8"/>
      <c r="M137" s="37"/>
      <c r="O137" s="37">
        <f t="shared" si="20"/>
        <v>0</v>
      </c>
      <c r="P137">
        <f t="shared" si="21"/>
        <v>0</v>
      </c>
      <c r="Q137" s="37"/>
      <c r="S137" s="37"/>
    </row>
    <row r="138" spans="1:19" x14ac:dyDescent="0.2">
      <c r="A138" t="str">
        <f t="shared" si="22"/>
        <v>Q2</v>
      </c>
      <c r="B138" s="1">
        <f t="shared" si="27"/>
        <v>45790</v>
      </c>
      <c r="C138" s="32" t="str">
        <f t="shared" si="23"/>
        <v>dinsdag</v>
      </c>
      <c r="D138" t="str">
        <f t="shared" si="24"/>
        <v>13</v>
      </c>
      <c r="E138" t="str">
        <f t="shared" si="25"/>
        <v>mei</v>
      </c>
      <c r="G138" t="str">
        <f t="shared" si="26"/>
        <v>dinsdag 13 mei</v>
      </c>
      <c r="I138" s="8"/>
      <c r="K138" s="16">
        <f>I138*Voorblad!$G$10</f>
        <v>0</v>
      </c>
      <c r="L138" s="8"/>
      <c r="M138" s="37"/>
      <c r="O138" s="37">
        <f t="shared" si="20"/>
        <v>0</v>
      </c>
      <c r="P138">
        <f t="shared" si="21"/>
        <v>0</v>
      </c>
      <c r="Q138" s="37"/>
      <c r="S138" s="37"/>
    </row>
    <row r="139" spans="1:19" x14ac:dyDescent="0.2">
      <c r="A139" t="str">
        <f t="shared" si="22"/>
        <v>Q2</v>
      </c>
      <c r="B139" s="1">
        <f t="shared" si="27"/>
        <v>45791</v>
      </c>
      <c r="C139" s="32" t="str">
        <f t="shared" si="23"/>
        <v>woensdag</v>
      </c>
      <c r="D139" t="str">
        <f t="shared" si="24"/>
        <v>14</v>
      </c>
      <c r="E139" t="str">
        <f t="shared" si="25"/>
        <v>mei</v>
      </c>
      <c r="G139" t="str">
        <f t="shared" si="26"/>
        <v>woensdag 14 mei</v>
      </c>
      <c r="I139" s="8"/>
      <c r="K139" s="16">
        <f>I139*Voorblad!$G$10</f>
        <v>0</v>
      </c>
      <c r="L139" s="8"/>
      <c r="M139" s="37"/>
      <c r="O139" s="37">
        <f t="shared" si="20"/>
        <v>0</v>
      </c>
      <c r="P139">
        <f t="shared" si="21"/>
        <v>0</v>
      </c>
      <c r="Q139" s="37"/>
      <c r="S139" s="37"/>
    </row>
    <row r="140" spans="1:19" x14ac:dyDescent="0.2">
      <c r="A140" t="str">
        <f t="shared" si="22"/>
        <v>Q2</v>
      </c>
      <c r="B140" s="1">
        <f t="shared" si="27"/>
        <v>45792</v>
      </c>
      <c r="C140" s="32" t="str">
        <f t="shared" si="23"/>
        <v>donderdag</v>
      </c>
      <c r="D140" t="str">
        <f t="shared" si="24"/>
        <v>15</v>
      </c>
      <c r="E140" t="str">
        <f t="shared" si="25"/>
        <v>mei</v>
      </c>
      <c r="G140" t="str">
        <f t="shared" si="26"/>
        <v>donderdag 15 mei</v>
      </c>
      <c r="I140" s="8"/>
      <c r="K140" s="16">
        <f>I140*Voorblad!$G$10</f>
        <v>0</v>
      </c>
      <c r="L140" s="8"/>
      <c r="M140" s="37"/>
      <c r="O140" s="37">
        <f t="shared" si="20"/>
        <v>0</v>
      </c>
      <c r="P140">
        <f t="shared" si="21"/>
        <v>0</v>
      </c>
      <c r="Q140" s="37"/>
      <c r="S140" s="37"/>
    </row>
    <row r="141" spans="1:19" x14ac:dyDescent="0.2">
      <c r="A141" t="str">
        <f t="shared" si="22"/>
        <v>Q2</v>
      </c>
      <c r="B141" s="1">
        <f t="shared" si="27"/>
        <v>45793</v>
      </c>
      <c r="C141" s="32" t="str">
        <f t="shared" si="23"/>
        <v>vrijdag</v>
      </c>
      <c r="D141" t="str">
        <f t="shared" si="24"/>
        <v>16</v>
      </c>
      <c r="E141" t="str">
        <f t="shared" si="25"/>
        <v>mei</v>
      </c>
      <c r="G141" t="str">
        <f t="shared" si="26"/>
        <v>vrijdag 16 mei</v>
      </c>
      <c r="I141" s="8"/>
      <c r="K141" s="16">
        <f>I141*Voorblad!$G$10</f>
        <v>0</v>
      </c>
      <c r="L141" s="8"/>
      <c r="M141" s="37"/>
      <c r="O141" s="37">
        <f t="shared" si="20"/>
        <v>0</v>
      </c>
      <c r="P141">
        <f t="shared" si="21"/>
        <v>0</v>
      </c>
      <c r="Q141" s="37"/>
      <c r="S141" s="37"/>
    </row>
    <row r="142" spans="1:19" hidden="1" x14ac:dyDescent="0.2">
      <c r="A142" t="str">
        <f t="shared" si="22"/>
        <v>Q2</v>
      </c>
      <c r="B142" s="1">
        <f t="shared" si="27"/>
        <v>45794</v>
      </c>
      <c r="C142" s="32" t="str">
        <f t="shared" si="23"/>
        <v>zaterdag</v>
      </c>
      <c r="D142" t="str">
        <f t="shared" si="24"/>
        <v>17</v>
      </c>
      <c r="E142" t="str">
        <f t="shared" si="25"/>
        <v>mei</v>
      </c>
      <c r="G142" t="str">
        <f t="shared" si="26"/>
        <v>zaterdag 17 mei</v>
      </c>
      <c r="I142" s="8"/>
      <c r="K142" s="16">
        <f>I142*Voorblad!$G$10</f>
        <v>0</v>
      </c>
      <c r="L142" s="8"/>
      <c r="M142" s="37"/>
      <c r="O142" s="37">
        <f t="shared" si="20"/>
        <v>0</v>
      </c>
      <c r="P142">
        <f t="shared" si="21"/>
        <v>0</v>
      </c>
      <c r="Q142" s="37"/>
      <c r="S142" s="37"/>
    </row>
    <row r="143" spans="1:19" hidden="1" x14ac:dyDescent="0.2">
      <c r="A143" t="str">
        <f t="shared" si="22"/>
        <v>Q2</v>
      </c>
      <c r="B143" s="1">
        <f t="shared" si="27"/>
        <v>45795</v>
      </c>
      <c r="C143" s="32" t="str">
        <f t="shared" si="23"/>
        <v>zondag</v>
      </c>
      <c r="D143" t="str">
        <f t="shared" si="24"/>
        <v>18</v>
      </c>
      <c r="E143" t="str">
        <f t="shared" si="25"/>
        <v>mei</v>
      </c>
      <c r="G143" t="str">
        <f t="shared" si="26"/>
        <v>zondag 18 mei</v>
      </c>
      <c r="I143" s="8"/>
      <c r="K143" s="16">
        <f>I143*Voorblad!$G$10</f>
        <v>0</v>
      </c>
      <c r="L143" s="8"/>
      <c r="M143" s="37"/>
      <c r="O143" s="37">
        <f t="shared" si="20"/>
        <v>0</v>
      </c>
      <c r="P143">
        <f t="shared" si="21"/>
        <v>0</v>
      </c>
      <c r="Q143" s="37"/>
      <c r="S143" s="37"/>
    </row>
    <row r="144" spans="1:19" x14ac:dyDescent="0.2">
      <c r="A144" t="str">
        <f t="shared" si="22"/>
        <v>Q2</v>
      </c>
      <c r="B144" s="1">
        <f t="shared" si="27"/>
        <v>45796</v>
      </c>
      <c r="C144" s="32" t="str">
        <f t="shared" si="23"/>
        <v>maandag</v>
      </c>
      <c r="D144" t="str">
        <f t="shared" si="24"/>
        <v>19</v>
      </c>
      <c r="E144" t="str">
        <f t="shared" si="25"/>
        <v>mei</v>
      </c>
      <c r="G144" t="str">
        <f t="shared" si="26"/>
        <v>maandag 19 mei</v>
      </c>
      <c r="I144" s="8"/>
      <c r="K144" s="16">
        <f>I144*Voorblad!$G$10</f>
        <v>0</v>
      </c>
      <c r="L144" s="8"/>
      <c r="M144" s="37"/>
      <c r="O144" s="37">
        <f t="shared" si="20"/>
        <v>0</v>
      </c>
      <c r="P144">
        <f t="shared" si="21"/>
        <v>0</v>
      </c>
      <c r="Q144" s="37"/>
      <c r="S144" s="37"/>
    </row>
    <row r="145" spans="1:19" x14ac:dyDescent="0.2">
      <c r="A145" t="str">
        <f t="shared" si="22"/>
        <v>Q2</v>
      </c>
      <c r="B145" s="1">
        <f t="shared" si="27"/>
        <v>45797</v>
      </c>
      <c r="C145" s="32" t="str">
        <f t="shared" si="23"/>
        <v>dinsdag</v>
      </c>
      <c r="D145" t="str">
        <f t="shared" si="24"/>
        <v>20</v>
      </c>
      <c r="E145" t="str">
        <f t="shared" si="25"/>
        <v>mei</v>
      </c>
      <c r="G145" t="str">
        <f t="shared" si="26"/>
        <v>dinsdag 20 mei</v>
      </c>
      <c r="I145" s="8"/>
      <c r="K145" s="16">
        <f>I145*Voorblad!$G$10</f>
        <v>0</v>
      </c>
      <c r="L145" s="8"/>
      <c r="M145" s="37"/>
      <c r="O145" s="37">
        <f t="shared" si="20"/>
        <v>0</v>
      </c>
      <c r="P145">
        <f t="shared" si="21"/>
        <v>0</v>
      </c>
      <c r="Q145" s="37"/>
      <c r="S145" s="37"/>
    </row>
    <row r="146" spans="1:19" x14ac:dyDescent="0.2">
      <c r="A146" t="str">
        <f t="shared" si="22"/>
        <v>Q2</v>
      </c>
      <c r="B146" s="1">
        <f t="shared" si="27"/>
        <v>45798</v>
      </c>
      <c r="C146" s="32" t="str">
        <f t="shared" si="23"/>
        <v>woensdag</v>
      </c>
      <c r="D146" t="str">
        <f t="shared" si="24"/>
        <v>21</v>
      </c>
      <c r="E146" t="str">
        <f t="shared" si="25"/>
        <v>mei</v>
      </c>
      <c r="G146" t="str">
        <f t="shared" si="26"/>
        <v>woensdag 21 mei</v>
      </c>
      <c r="I146" s="8"/>
      <c r="K146" s="16">
        <f>I146*Voorblad!$G$10</f>
        <v>0</v>
      </c>
      <c r="L146" s="8"/>
      <c r="M146" s="37"/>
      <c r="O146" s="37">
        <f t="shared" si="20"/>
        <v>0</v>
      </c>
      <c r="P146">
        <f t="shared" si="21"/>
        <v>0</v>
      </c>
      <c r="Q146" s="37"/>
      <c r="S146" s="37"/>
    </row>
    <row r="147" spans="1:19" x14ac:dyDescent="0.2">
      <c r="A147" t="str">
        <f t="shared" si="22"/>
        <v>Q2</v>
      </c>
      <c r="B147" s="1">
        <f t="shared" si="27"/>
        <v>45799</v>
      </c>
      <c r="C147" s="32" t="str">
        <f t="shared" si="23"/>
        <v>donderdag</v>
      </c>
      <c r="D147" t="str">
        <f t="shared" si="24"/>
        <v>22</v>
      </c>
      <c r="E147" t="str">
        <f t="shared" si="25"/>
        <v>mei</v>
      </c>
      <c r="G147" t="str">
        <f t="shared" si="26"/>
        <v>donderdag 22 mei</v>
      </c>
      <c r="I147" s="8"/>
      <c r="K147" s="16">
        <f>I147*Voorblad!$G$10</f>
        <v>0</v>
      </c>
      <c r="L147" s="8"/>
      <c r="M147" s="37"/>
      <c r="O147" s="37">
        <f t="shared" si="20"/>
        <v>0</v>
      </c>
      <c r="P147">
        <f t="shared" si="21"/>
        <v>0</v>
      </c>
      <c r="Q147" s="37"/>
      <c r="S147" s="37"/>
    </row>
    <row r="148" spans="1:19" x14ac:dyDescent="0.2">
      <c r="A148" t="str">
        <f t="shared" si="22"/>
        <v>Q2</v>
      </c>
      <c r="B148" s="1">
        <f t="shared" si="27"/>
        <v>45800</v>
      </c>
      <c r="C148" s="32" t="str">
        <f t="shared" si="23"/>
        <v>vrijdag</v>
      </c>
      <c r="D148" t="str">
        <f t="shared" si="24"/>
        <v>23</v>
      </c>
      <c r="E148" t="str">
        <f t="shared" si="25"/>
        <v>mei</v>
      </c>
      <c r="G148" t="str">
        <f t="shared" si="26"/>
        <v>vrijdag 23 mei</v>
      </c>
      <c r="I148" s="8"/>
      <c r="K148" s="16">
        <f>I148*Voorblad!$G$10</f>
        <v>0</v>
      </c>
      <c r="L148" s="8"/>
      <c r="M148" s="37"/>
      <c r="O148" s="37">
        <f t="shared" si="20"/>
        <v>0</v>
      </c>
      <c r="P148">
        <f t="shared" si="21"/>
        <v>0</v>
      </c>
      <c r="Q148" s="37"/>
      <c r="S148" s="37"/>
    </row>
    <row r="149" spans="1:19" hidden="1" x14ac:dyDescent="0.2">
      <c r="A149" t="str">
        <f t="shared" si="22"/>
        <v>Q2</v>
      </c>
      <c r="B149" s="1">
        <f t="shared" si="27"/>
        <v>45801</v>
      </c>
      <c r="C149" s="32" t="str">
        <f t="shared" si="23"/>
        <v>zaterdag</v>
      </c>
      <c r="D149" t="str">
        <f t="shared" si="24"/>
        <v>24</v>
      </c>
      <c r="E149" t="str">
        <f t="shared" si="25"/>
        <v>mei</v>
      </c>
      <c r="G149" t="str">
        <f t="shared" si="26"/>
        <v>zaterdag 24 mei</v>
      </c>
      <c r="I149" s="8"/>
      <c r="K149" s="16">
        <f>I149*Voorblad!$G$10</f>
        <v>0</v>
      </c>
      <c r="L149" s="8"/>
      <c r="M149" s="37"/>
      <c r="O149" s="37">
        <f t="shared" si="20"/>
        <v>0</v>
      </c>
      <c r="P149">
        <f t="shared" si="21"/>
        <v>0</v>
      </c>
      <c r="Q149" s="37"/>
      <c r="S149" s="37"/>
    </row>
    <row r="150" spans="1:19" hidden="1" x14ac:dyDescent="0.2">
      <c r="A150" t="str">
        <f t="shared" si="22"/>
        <v>Q2</v>
      </c>
      <c r="B150" s="1">
        <f t="shared" si="27"/>
        <v>45802</v>
      </c>
      <c r="C150" s="32" t="str">
        <f t="shared" si="23"/>
        <v>zondag</v>
      </c>
      <c r="D150" t="str">
        <f t="shared" si="24"/>
        <v>25</v>
      </c>
      <c r="E150" t="str">
        <f t="shared" si="25"/>
        <v>mei</v>
      </c>
      <c r="G150" t="str">
        <f t="shared" si="26"/>
        <v>zondag 25 mei</v>
      </c>
      <c r="I150" s="8"/>
      <c r="K150" s="16">
        <f>I150*Voorblad!$G$10</f>
        <v>0</v>
      </c>
      <c r="L150" s="8"/>
      <c r="M150" s="37"/>
      <c r="O150" s="37">
        <f t="shared" si="20"/>
        <v>0</v>
      </c>
      <c r="P150">
        <f t="shared" si="21"/>
        <v>0</v>
      </c>
      <c r="Q150" s="37"/>
      <c r="S150" s="37"/>
    </row>
    <row r="151" spans="1:19" x14ac:dyDescent="0.2">
      <c r="A151" t="str">
        <f t="shared" si="22"/>
        <v>Q2</v>
      </c>
      <c r="B151" s="1">
        <f t="shared" si="27"/>
        <v>45803</v>
      </c>
      <c r="C151" s="32" t="str">
        <f t="shared" si="23"/>
        <v>maandag</v>
      </c>
      <c r="D151" t="str">
        <f t="shared" si="24"/>
        <v>26</v>
      </c>
      <c r="E151" t="str">
        <f t="shared" si="25"/>
        <v>mei</v>
      </c>
      <c r="G151" t="str">
        <f t="shared" si="26"/>
        <v>maandag 26 mei</v>
      </c>
      <c r="I151" s="8"/>
      <c r="K151" s="16">
        <f>I151*Voorblad!$G$10</f>
        <v>0</v>
      </c>
      <c r="L151" s="8"/>
      <c r="M151" s="37"/>
      <c r="O151" s="37">
        <f t="shared" si="20"/>
        <v>0</v>
      </c>
      <c r="P151">
        <f t="shared" si="21"/>
        <v>0</v>
      </c>
      <c r="Q151" s="37"/>
      <c r="S151" s="37"/>
    </row>
    <row r="152" spans="1:19" x14ac:dyDescent="0.2">
      <c r="A152" t="str">
        <f t="shared" si="22"/>
        <v>Q2</v>
      </c>
      <c r="B152" s="1">
        <f t="shared" si="27"/>
        <v>45804</v>
      </c>
      <c r="C152" s="32" t="str">
        <f t="shared" si="23"/>
        <v>dinsdag</v>
      </c>
      <c r="D152" t="str">
        <f t="shared" si="24"/>
        <v>27</v>
      </c>
      <c r="E152" t="str">
        <f t="shared" si="25"/>
        <v>mei</v>
      </c>
      <c r="G152" t="str">
        <f t="shared" si="26"/>
        <v>dinsdag 27 mei</v>
      </c>
      <c r="I152" s="8"/>
      <c r="K152" s="16">
        <f>I152*Voorblad!$G$10</f>
        <v>0</v>
      </c>
      <c r="L152" s="8"/>
      <c r="M152" s="37"/>
      <c r="O152" s="37">
        <f t="shared" si="20"/>
        <v>0</v>
      </c>
      <c r="P152">
        <f t="shared" si="21"/>
        <v>0</v>
      </c>
      <c r="Q152" s="37"/>
      <c r="S152" s="37"/>
    </row>
    <row r="153" spans="1:19" x14ac:dyDescent="0.2">
      <c r="A153" t="str">
        <f t="shared" si="22"/>
        <v>Q2</v>
      </c>
      <c r="B153" s="1">
        <f t="shared" si="27"/>
        <v>45805</v>
      </c>
      <c r="C153" s="32" t="str">
        <f t="shared" si="23"/>
        <v>woensdag</v>
      </c>
      <c r="D153" t="str">
        <f t="shared" si="24"/>
        <v>28</v>
      </c>
      <c r="E153" t="str">
        <f t="shared" si="25"/>
        <v>mei</v>
      </c>
      <c r="G153" t="str">
        <f t="shared" si="26"/>
        <v>woensdag 28 mei</v>
      </c>
      <c r="I153" s="8"/>
      <c r="K153" s="16">
        <f>I153*Voorblad!$G$10</f>
        <v>0</v>
      </c>
      <c r="L153" s="8"/>
      <c r="M153" s="37"/>
      <c r="O153" s="37">
        <f t="shared" si="20"/>
        <v>0</v>
      </c>
      <c r="P153">
        <f t="shared" si="21"/>
        <v>0</v>
      </c>
      <c r="Q153" s="37"/>
      <c r="S153" s="37"/>
    </row>
    <row r="154" spans="1:19" x14ac:dyDescent="0.2">
      <c r="A154" t="str">
        <f t="shared" si="22"/>
        <v>Q2</v>
      </c>
      <c r="B154" s="1">
        <f t="shared" si="27"/>
        <v>45806</v>
      </c>
      <c r="C154" s="32" t="str">
        <f t="shared" si="23"/>
        <v>donderdag</v>
      </c>
      <c r="D154" t="str">
        <f t="shared" si="24"/>
        <v>29</v>
      </c>
      <c r="E154" t="str">
        <f t="shared" si="25"/>
        <v>mei</v>
      </c>
      <c r="G154" t="str">
        <f t="shared" si="26"/>
        <v>donderdag 29 mei</v>
      </c>
      <c r="I154" s="8"/>
      <c r="K154" s="16">
        <f>I154*Voorblad!$G$10</f>
        <v>0</v>
      </c>
      <c r="L154" s="8"/>
      <c r="M154" s="37"/>
      <c r="O154" s="37">
        <f t="shared" si="20"/>
        <v>0</v>
      </c>
      <c r="P154">
        <f t="shared" si="21"/>
        <v>0</v>
      </c>
      <c r="Q154" s="37"/>
      <c r="S154" s="37"/>
    </row>
    <row r="155" spans="1:19" x14ac:dyDescent="0.2">
      <c r="A155" t="str">
        <f t="shared" si="22"/>
        <v>Q2</v>
      </c>
      <c r="B155" s="1">
        <f t="shared" si="27"/>
        <v>45807</v>
      </c>
      <c r="C155" s="32" t="str">
        <f t="shared" si="23"/>
        <v>vrijdag</v>
      </c>
      <c r="D155" t="str">
        <f t="shared" si="24"/>
        <v>30</v>
      </c>
      <c r="E155" t="str">
        <f t="shared" si="25"/>
        <v>mei</v>
      </c>
      <c r="G155" t="str">
        <f t="shared" si="26"/>
        <v>vrijdag 30 mei</v>
      </c>
      <c r="I155" s="8"/>
      <c r="K155" s="16">
        <f>I155*Voorblad!$G$10</f>
        <v>0</v>
      </c>
      <c r="L155" s="8"/>
      <c r="M155" s="37"/>
      <c r="O155" s="37">
        <f t="shared" si="20"/>
        <v>0</v>
      </c>
      <c r="P155">
        <f t="shared" si="21"/>
        <v>0</v>
      </c>
      <c r="Q155" s="37"/>
      <c r="S155" s="37"/>
    </row>
    <row r="156" spans="1:19" hidden="1" x14ac:dyDescent="0.2">
      <c r="A156" t="str">
        <f t="shared" si="22"/>
        <v>Q2</v>
      </c>
      <c r="B156" s="1">
        <f t="shared" si="27"/>
        <v>45808</v>
      </c>
      <c r="C156" s="32" t="str">
        <f t="shared" si="23"/>
        <v>zaterdag</v>
      </c>
      <c r="D156" t="str">
        <f t="shared" si="24"/>
        <v>31</v>
      </c>
      <c r="E156" t="str">
        <f t="shared" si="25"/>
        <v>mei</v>
      </c>
      <c r="G156" t="str">
        <f t="shared" si="26"/>
        <v>zaterdag 31 mei</v>
      </c>
      <c r="I156" s="8"/>
      <c r="K156" s="16">
        <f>I156*Voorblad!$G$10</f>
        <v>0</v>
      </c>
      <c r="L156" s="8"/>
      <c r="M156" s="37"/>
      <c r="O156" s="37">
        <f t="shared" si="20"/>
        <v>0</v>
      </c>
      <c r="P156">
        <f t="shared" si="21"/>
        <v>0</v>
      </c>
      <c r="Q156" s="37"/>
      <c r="S156" s="37"/>
    </row>
    <row r="157" spans="1:19" hidden="1" x14ac:dyDescent="0.2">
      <c r="A157" t="str">
        <f t="shared" si="22"/>
        <v>Q2</v>
      </c>
      <c r="B157" s="1">
        <f t="shared" si="27"/>
        <v>45809</v>
      </c>
      <c r="C157" s="32" t="str">
        <f t="shared" si="23"/>
        <v>zondag</v>
      </c>
      <c r="D157" t="str">
        <f t="shared" si="24"/>
        <v>01</v>
      </c>
      <c r="E157" t="str">
        <f t="shared" si="25"/>
        <v>juni</v>
      </c>
      <c r="G157" t="str">
        <f t="shared" si="26"/>
        <v>zondag 01 juni</v>
      </c>
      <c r="I157" s="8"/>
      <c r="K157" s="16">
        <f>I157*Voorblad!$G$10</f>
        <v>0</v>
      </c>
      <c r="L157" s="8"/>
      <c r="M157" s="37"/>
      <c r="O157" s="37">
        <f t="shared" si="20"/>
        <v>0</v>
      </c>
      <c r="P157">
        <f t="shared" si="21"/>
        <v>0</v>
      </c>
      <c r="Q157" s="37"/>
      <c r="S157" s="37"/>
    </row>
    <row r="158" spans="1:19" x14ac:dyDescent="0.2">
      <c r="A158" t="str">
        <f t="shared" si="22"/>
        <v>Q2</v>
      </c>
      <c r="B158" s="1">
        <f t="shared" si="27"/>
        <v>45810</v>
      </c>
      <c r="C158" s="32" t="str">
        <f t="shared" si="23"/>
        <v>maandag</v>
      </c>
      <c r="D158" t="str">
        <f t="shared" si="24"/>
        <v>02</v>
      </c>
      <c r="E158" t="str">
        <f t="shared" si="25"/>
        <v>juni</v>
      </c>
      <c r="G158" t="str">
        <f t="shared" si="26"/>
        <v>maandag 02 juni</v>
      </c>
      <c r="I158" s="8"/>
      <c r="K158" s="16">
        <f>I158*Voorblad!$G$10</f>
        <v>0</v>
      </c>
      <c r="L158" s="8"/>
      <c r="M158" s="37"/>
      <c r="O158" s="37">
        <f t="shared" ref="O158:O189" si="28">IF(A158="Q2",I158,"")</f>
        <v>0</v>
      </c>
      <c r="P158">
        <f t="shared" ref="P158:P189" si="29">IF(A158="Q2",K158,"")</f>
        <v>0</v>
      </c>
      <c r="Q158" s="37"/>
      <c r="S158" s="37"/>
    </row>
    <row r="159" spans="1:19" x14ac:dyDescent="0.2">
      <c r="A159" t="str">
        <f t="shared" si="22"/>
        <v>Q2</v>
      </c>
      <c r="B159" s="1">
        <f t="shared" si="27"/>
        <v>45811</v>
      </c>
      <c r="C159" s="32" t="str">
        <f t="shared" si="23"/>
        <v>dinsdag</v>
      </c>
      <c r="D159" t="str">
        <f t="shared" si="24"/>
        <v>03</v>
      </c>
      <c r="E159" t="str">
        <f t="shared" si="25"/>
        <v>juni</v>
      </c>
      <c r="G159" t="str">
        <f t="shared" si="26"/>
        <v>dinsdag 03 juni</v>
      </c>
      <c r="I159" s="8"/>
      <c r="K159" s="16">
        <f>I159*Voorblad!$G$10</f>
        <v>0</v>
      </c>
      <c r="L159" s="8"/>
      <c r="M159" s="37"/>
      <c r="O159" s="37">
        <f t="shared" si="28"/>
        <v>0</v>
      </c>
      <c r="P159">
        <f t="shared" si="29"/>
        <v>0</v>
      </c>
      <c r="Q159" s="37"/>
      <c r="S159" s="37"/>
    </row>
    <row r="160" spans="1:19" x14ac:dyDescent="0.2">
      <c r="A160" t="str">
        <f t="shared" si="22"/>
        <v>Q2</v>
      </c>
      <c r="B160" s="1">
        <f t="shared" si="27"/>
        <v>45812</v>
      </c>
      <c r="C160" s="32" t="str">
        <f t="shared" si="23"/>
        <v>woensdag</v>
      </c>
      <c r="D160" t="str">
        <f t="shared" si="24"/>
        <v>04</v>
      </c>
      <c r="E160" t="str">
        <f t="shared" si="25"/>
        <v>juni</v>
      </c>
      <c r="G160" t="str">
        <f t="shared" si="26"/>
        <v>woensdag 04 juni</v>
      </c>
      <c r="I160" s="8"/>
      <c r="K160" s="16">
        <f>I160*Voorblad!$G$10</f>
        <v>0</v>
      </c>
      <c r="L160" s="8"/>
      <c r="M160" s="37"/>
      <c r="O160" s="37">
        <f t="shared" si="28"/>
        <v>0</v>
      </c>
      <c r="P160">
        <f t="shared" si="29"/>
        <v>0</v>
      </c>
      <c r="Q160" s="37"/>
      <c r="S160" s="37"/>
    </row>
    <row r="161" spans="1:19" x14ac:dyDescent="0.2">
      <c r="A161" t="str">
        <f t="shared" si="22"/>
        <v>Q2</v>
      </c>
      <c r="B161" s="1">
        <f t="shared" si="27"/>
        <v>45813</v>
      </c>
      <c r="C161" s="32" t="str">
        <f t="shared" si="23"/>
        <v>donderdag</v>
      </c>
      <c r="D161" t="str">
        <f t="shared" si="24"/>
        <v>05</v>
      </c>
      <c r="E161" t="str">
        <f t="shared" si="25"/>
        <v>juni</v>
      </c>
      <c r="G161" t="str">
        <f t="shared" si="26"/>
        <v>donderdag 05 juni</v>
      </c>
      <c r="I161" s="8"/>
      <c r="K161" s="16">
        <f>I161*Voorblad!$G$10</f>
        <v>0</v>
      </c>
      <c r="L161" s="8"/>
      <c r="M161" s="37"/>
      <c r="O161" s="37">
        <f t="shared" si="28"/>
        <v>0</v>
      </c>
      <c r="P161">
        <f t="shared" si="29"/>
        <v>0</v>
      </c>
      <c r="Q161" s="37"/>
      <c r="S161" s="37"/>
    </row>
    <row r="162" spans="1:19" x14ac:dyDescent="0.2">
      <c r="A162" t="str">
        <f t="shared" si="22"/>
        <v>Q2</v>
      </c>
      <c r="B162" s="1">
        <f t="shared" si="27"/>
        <v>45814</v>
      </c>
      <c r="C162" s="32" t="str">
        <f t="shared" si="23"/>
        <v>vrijdag</v>
      </c>
      <c r="D162" t="str">
        <f t="shared" si="24"/>
        <v>06</v>
      </c>
      <c r="E162" t="str">
        <f t="shared" si="25"/>
        <v>juni</v>
      </c>
      <c r="G162" t="str">
        <f t="shared" si="26"/>
        <v>vrijdag 06 juni</v>
      </c>
      <c r="I162" s="8"/>
      <c r="K162" s="16">
        <f>I162*Voorblad!$G$10</f>
        <v>0</v>
      </c>
      <c r="L162" s="8"/>
      <c r="M162" s="37"/>
      <c r="O162" s="37">
        <f t="shared" si="28"/>
        <v>0</v>
      </c>
      <c r="P162">
        <f t="shared" si="29"/>
        <v>0</v>
      </c>
      <c r="Q162" s="37"/>
      <c r="S162" s="37"/>
    </row>
    <row r="163" spans="1:19" hidden="1" x14ac:dyDescent="0.2">
      <c r="A163" t="str">
        <f t="shared" si="22"/>
        <v>Q2</v>
      </c>
      <c r="B163" s="1">
        <f t="shared" si="27"/>
        <v>45815</v>
      </c>
      <c r="C163" s="32" t="str">
        <f t="shared" si="23"/>
        <v>zaterdag</v>
      </c>
      <c r="D163" t="str">
        <f t="shared" si="24"/>
        <v>07</v>
      </c>
      <c r="E163" t="str">
        <f t="shared" si="25"/>
        <v>juni</v>
      </c>
      <c r="G163" t="str">
        <f t="shared" si="26"/>
        <v>zaterdag 07 juni</v>
      </c>
      <c r="I163" s="8"/>
      <c r="K163" s="16">
        <f>I163*Voorblad!$G$10</f>
        <v>0</v>
      </c>
      <c r="L163" s="8"/>
      <c r="M163" s="37"/>
      <c r="O163" s="37">
        <f t="shared" si="28"/>
        <v>0</v>
      </c>
      <c r="P163">
        <f t="shared" si="29"/>
        <v>0</v>
      </c>
      <c r="Q163" s="37"/>
      <c r="S163" s="37"/>
    </row>
    <row r="164" spans="1:19" hidden="1" x14ac:dyDescent="0.2">
      <c r="A164" t="str">
        <f t="shared" si="22"/>
        <v>Q2</v>
      </c>
      <c r="B164" s="1">
        <f t="shared" si="27"/>
        <v>45816</v>
      </c>
      <c r="C164" s="32" t="str">
        <f t="shared" si="23"/>
        <v>zondag</v>
      </c>
      <c r="D164" t="str">
        <f t="shared" si="24"/>
        <v>08</v>
      </c>
      <c r="E164" t="str">
        <f t="shared" si="25"/>
        <v>juni</v>
      </c>
      <c r="G164" t="str">
        <f t="shared" si="26"/>
        <v>zondag 08 juni</v>
      </c>
      <c r="I164" s="8"/>
      <c r="K164" s="16">
        <f>I164*Voorblad!$G$10</f>
        <v>0</v>
      </c>
      <c r="L164" s="8"/>
      <c r="M164" s="37"/>
      <c r="O164" s="37">
        <f t="shared" si="28"/>
        <v>0</v>
      </c>
      <c r="P164">
        <f t="shared" si="29"/>
        <v>0</v>
      </c>
      <c r="Q164" s="37"/>
      <c r="S164" s="37"/>
    </row>
    <row r="165" spans="1:19" x14ac:dyDescent="0.2">
      <c r="A165" t="str">
        <f t="shared" si="22"/>
        <v>Q2</v>
      </c>
      <c r="B165" s="1">
        <f t="shared" si="27"/>
        <v>45817</v>
      </c>
      <c r="C165" s="32" t="str">
        <f t="shared" si="23"/>
        <v>maandag</v>
      </c>
      <c r="D165" t="str">
        <f t="shared" si="24"/>
        <v>09</v>
      </c>
      <c r="E165" t="str">
        <f t="shared" si="25"/>
        <v>juni</v>
      </c>
      <c r="G165" t="str">
        <f t="shared" si="26"/>
        <v>maandag 09 juni</v>
      </c>
      <c r="I165" s="8"/>
      <c r="K165" s="16">
        <f>I165*Voorblad!$G$10</f>
        <v>0</v>
      </c>
      <c r="L165" s="8"/>
      <c r="M165" s="37"/>
      <c r="O165" s="37">
        <f t="shared" si="28"/>
        <v>0</v>
      </c>
      <c r="P165">
        <f t="shared" si="29"/>
        <v>0</v>
      </c>
      <c r="Q165" s="37"/>
      <c r="S165" s="37"/>
    </row>
    <row r="166" spans="1:19" x14ac:dyDescent="0.2">
      <c r="A166" t="str">
        <f t="shared" si="22"/>
        <v>Q2</v>
      </c>
      <c r="B166" s="1">
        <f t="shared" si="27"/>
        <v>45818</v>
      </c>
      <c r="C166" s="32" t="str">
        <f t="shared" si="23"/>
        <v>dinsdag</v>
      </c>
      <c r="D166" t="str">
        <f t="shared" si="24"/>
        <v>10</v>
      </c>
      <c r="E166" t="str">
        <f t="shared" si="25"/>
        <v>juni</v>
      </c>
      <c r="G166" t="str">
        <f t="shared" si="26"/>
        <v>dinsdag 10 juni</v>
      </c>
      <c r="I166" s="8"/>
      <c r="K166" s="16">
        <f>I166*Voorblad!$G$10</f>
        <v>0</v>
      </c>
      <c r="L166" s="8"/>
      <c r="M166" s="37"/>
      <c r="O166" s="37">
        <f t="shared" si="28"/>
        <v>0</v>
      </c>
      <c r="P166">
        <f t="shared" si="29"/>
        <v>0</v>
      </c>
      <c r="Q166" s="37"/>
      <c r="S166" s="37"/>
    </row>
    <row r="167" spans="1:19" x14ac:dyDescent="0.2">
      <c r="A167" t="str">
        <f t="shared" si="22"/>
        <v>Q2</v>
      </c>
      <c r="B167" s="1">
        <f t="shared" si="27"/>
        <v>45819</v>
      </c>
      <c r="C167" s="32" t="str">
        <f t="shared" si="23"/>
        <v>woensdag</v>
      </c>
      <c r="D167" t="str">
        <f t="shared" si="24"/>
        <v>11</v>
      </c>
      <c r="E167" t="str">
        <f t="shared" si="25"/>
        <v>juni</v>
      </c>
      <c r="G167" t="str">
        <f t="shared" si="26"/>
        <v>woensdag 11 juni</v>
      </c>
      <c r="I167" s="8"/>
      <c r="K167" s="16">
        <f>I167*Voorblad!$G$10</f>
        <v>0</v>
      </c>
      <c r="L167" s="8"/>
      <c r="M167" s="37"/>
      <c r="O167" s="37">
        <f t="shared" si="28"/>
        <v>0</v>
      </c>
      <c r="P167">
        <f t="shared" si="29"/>
        <v>0</v>
      </c>
      <c r="Q167" s="37"/>
      <c r="S167" s="37"/>
    </row>
    <row r="168" spans="1:19" x14ac:dyDescent="0.2">
      <c r="A168" t="str">
        <f t="shared" si="22"/>
        <v>Q2</v>
      </c>
      <c r="B168" s="1">
        <f t="shared" si="27"/>
        <v>45820</v>
      </c>
      <c r="C168" s="32" t="str">
        <f t="shared" si="23"/>
        <v>donderdag</v>
      </c>
      <c r="D168" t="str">
        <f t="shared" si="24"/>
        <v>12</v>
      </c>
      <c r="E168" t="str">
        <f t="shared" si="25"/>
        <v>juni</v>
      </c>
      <c r="G168" t="str">
        <f t="shared" si="26"/>
        <v>donderdag 12 juni</v>
      </c>
      <c r="I168" s="8"/>
      <c r="K168" s="16">
        <f>I168*Voorblad!$G$10</f>
        <v>0</v>
      </c>
      <c r="L168" s="8"/>
      <c r="M168" s="37"/>
      <c r="O168" s="37">
        <f t="shared" si="28"/>
        <v>0</v>
      </c>
      <c r="P168">
        <f t="shared" si="29"/>
        <v>0</v>
      </c>
      <c r="Q168" s="37"/>
      <c r="S168" s="37"/>
    </row>
    <row r="169" spans="1:19" x14ac:dyDescent="0.2">
      <c r="A169" t="str">
        <f t="shared" si="22"/>
        <v>Q2</v>
      </c>
      <c r="B169" s="1">
        <f t="shared" si="27"/>
        <v>45821</v>
      </c>
      <c r="C169" s="32" t="str">
        <f t="shared" si="23"/>
        <v>vrijdag</v>
      </c>
      <c r="D169" t="str">
        <f t="shared" si="24"/>
        <v>13</v>
      </c>
      <c r="E169" t="str">
        <f t="shared" si="25"/>
        <v>juni</v>
      </c>
      <c r="G169" t="str">
        <f t="shared" si="26"/>
        <v>vrijdag 13 juni</v>
      </c>
      <c r="I169" s="8"/>
      <c r="K169" s="16">
        <f>I169*Voorblad!$G$10</f>
        <v>0</v>
      </c>
      <c r="L169" s="8"/>
      <c r="M169" s="37"/>
      <c r="O169" s="37">
        <f t="shared" si="28"/>
        <v>0</v>
      </c>
      <c r="P169">
        <f t="shared" si="29"/>
        <v>0</v>
      </c>
      <c r="Q169" s="37"/>
      <c r="S169" s="37"/>
    </row>
    <row r="170" spans="1:19" hidden="1" x14ac:dyDescent="0.2">
      <c r="A170" t="str">
        <f t="shared" si="22"/>
        <v>Q2</v>
      </c>
      <c r="B170" s="1">
        <f t="shared" si="27"/>
        <v>45822</v>
      </c>
      <c r="C170" s="32" t="str">
        <f t="shared" si="23"/>
        <v>zaterdag</v>
      </c>
      <c r="D170" t="str">
        <f t="shared" si="24"/>
        <v>14</v>
      </c>
      <c r="E170" t="str">
        <f t="shared" si="25"/>
        <v>juni</v>
      </c>
      <c r="G170" t="str">
        <f t="shared" si="26"/>
        <v>zaterdag 14 juni</v>
      </c>
      <c r="I170" s="8"/>
      <c r="K170" s="16">
        <f>I170*Voorblad!$G$10</f>
        <v>0</v>
      </c>
      <c r="L170" s="8"/>
      <c r="M170" s="37"/>
      <c r="O170" s="37">
        <f t="shared" si="28"/>
        <v>0</v>
      </c>
      <c r="P170">
        <f t="shared" si="29"/>
        <v>0</v>
      </c>
      <c r="Q170" s="37"/>
      <c r="S170" s="37"/>
    </row>
    <row r="171" spans="1:19" hidden="1" x14ac:dyDescent="0.2">
      <c r="A171" t="str">
        <f t="shared" si="22"/>
        <v>Q2</v>
      </c>
      <c r="B171" s="1">
        <f t="shared" si="27"/>
        <v>45823</v>
      </c>
      <c r="C171" s="32" t="str">
        <f t="shared" si="23"/>
        <v>zondag</v>
      </c>
      <c r="D171" t="str">
        <f t="shared" si="24"/>
        <v>15</v>
      </c>
      <c r="E171" t="str">
        <f t="shared" si="25"/>
        <v>juni</v>
      </c>
      <c r="G171" t="str">
        <f t="shared" si="26"/>
        <v>zondag 15 juni</v>
      </c>
      <c r="I171" s="8"/>
      <c r="K171" s="16">
        <f>I171*Voorblad!$G$10</f>
        <v>0</v>
      </c>
      <c r="L171" s="8"/>
      <c r="M171" s="37"/>
      <c r="O171" s="37">
        <f t="shared" si="28"/>
        <v>0</v>
      </c>
      <c r="P171">
        <f t="shared" si="29"/>
        <v>0</v>
      </c>
      <c r="Q171" s="37"/>
      <c r="S171" s="37"/>
    </row>
    <row r="172" spans="1:19" x14ac:dyDescent="0.2">
      <c r="A172" t="str">
        <f t="shared" si="22"/>
        <v>Q2</v>
      </c>
      <c r="B172" s="1">
        <f t="shared" si="27"/>
        <v>45824</v>
      </c>
      <c r="C172" s="32" t="str">
        <f t="shared" si="23"/>
        <v>maandag</v>
      </c>
      <c r="D172" t="str">
        <f t="shared" si="24"/>
        <v>16</v>
      </c>
      <c r="E172" t="str">
        <f t="shared" si="25"/>
        <v>juni</v>
      </c>
      <c r="G172" t="str">
        <f t="shared" si="26"/>
        <v>maandag 16 juni</v>
      </c>
      <c r="I172" s="8"/>
      <c r="K172" s="16">
        <f>I172*Voorblad!$G$10</f>
        <v>0</v>
      </c>
      <c r="L172" s="8"/>
      <c r="M172" s="37"/>
      <c r="O172" s="37">
        <f t="shared" si="28"/>
        <v>0</v>
      </c>
      <c r="P172">
        <f t="shared" si="29"/>
        <v>0</v>
      </c>
      <c r="Q172" s="37"/>
      <c r="S172" s="37"/>
    </row>
    <row r="173" spans="1:19" x14ac:dyDescent="0.2">
      <c r="A173" t="str">
        <f t="shared" si="22"/>
        <v>Q2</v>
      </c>
      <c r="B173" s="1">
        <f t="shared" si="27"/>
        <v>45825</v>
      </c>
      <c r="C173" s="32" t="str">
        <f t="shared" si="23"/>
        <v>dinsdag</v>
      </c>
      <c r="D173" t="str">
        <f t="shared" si="24"/>
        <v>17</v>
      </c>
      <c r="E173" t="str">
        <f t="shared" si="25"/>
        <v>juni</v>
      </c>
      <c r="G173" t="str">
        <f t="shared" si="26"/>
        <v>dinsdag 17 juni</v>
      </c>
      <c r="I173" s="8"/>
      <c r="K173" s="16">
        <f>I173*Voorblad!$G$10</f>
        <v>0</v>
      </c>
      <c r="L173" s="8"/>
      <c r="M173" s="37"/>
      <c r="O173" s="37">
        <f t="shared" si="28"/>
        <v>0</v>
      </c>
      <c r="P173">
        <f t="shared" si="29"/>
        <v>0</v>
      </c>
      <c r="Q173" s="37"/>
      <c r="S173" s="37"/>
    </row>
    <row r="174" spans="1:19" x14ac:dyDescent="0.2">
      <c r="A174" t="str">
        <f t="shared" si="22"/>
        <v>Q2</v>
      </c>
      <c r="B174" s="1">
        <f t="shared" si="27"/>
        <v>45826</v>
      </c>
      <c r="C174" s="32" t="str">
        <f t="shared" si="23"/>
        <v>woensdag</v>
      </c>
      <c r="D174" t="str">
        <f t="shared" si="24"/>
        <v>18</v>
      </c>
      <c r="E174" t="str">
        <f t="shared" si="25"/>
        <v>juni</v>
      </c>
      <c r="G174" t="str">
        <f t="shared" si="26"/>
        <v>woensdag 18 juni</v>
      </c>
      <c r="I174" s="8"/>
      <c r="K174" s="16">
        <f>I174*Voorblad!$G$10</f>
        <v>0</v>
      </c>
      <c r="L174" s="8"/>
      <c r="M174" s="37"/>
      <c r="O174" s="37">
        <f t="shared" si="28"/>
        <v>0</v>
      </c>
      <c r="P174">
        <f t="shared" si="29"/>
        <v>0</v>
      </c>
      <c r="Q174" s="37"/>
      <c r="S174" s="37"/>
    </row>
    <row r="175" spans="1:19" x14ac:dyDescent="0.2">
      <c r="A175" t="str">
        <f t="shared" si="22"/>
        <v>Q2</v>
      </c>
      <c r="B175" s="1">
        <f t="shared" si="27"/>
        <v>45827</v>
      </c>
      <c r="C175" s="32" t="str">
        <f t="shared" si="23"/>
        <v>donderdag</v>
      </c>
      <c r="D175" t="str">
        <f t="shared" si="24"/>
        <v>19</v>
      </c>
      <c r="E175" t="str">
        <f t="shared" si="25"/>
        <v>juni</v>
      </c>
      <c r="G175" t="str">
        <f t="shared" si="26"/>
        <v>donderdag 19 juni</v>
      </c>
      <c r="I175" s="8"/>
      <c r="K175" s="16">
        <f>I175*Voorblad!$G$10</f>
        <v>0</v>
      </c>
      <c r="L175" s="8"/>
      <c r="M175" s="37"/>
      <c r="O175" s="37">
        <f t="shared" si="28"/>
        <v>0</v>
      </c>
      <c r="P175">
        <f t="shared" si="29"/>
        <v>0</v>
      </c>
      <c r="Q175" s="37"/>
      <c r="S175" s="37"/>
    </row>
    <row r="176" spans="1:19" x14ac:dyDescent="0.2">
      <c r="A176" t="str">
        <f t="shared" si="22"/>
        <v>Q2</v>
      </c>
      <c r="B176" s="1">
        <f t="shared" si="27"/>
        <v>45828</v>
      </c>
      <c r="C176" s="32" t="str">
        <f t="shared" si="23"/>
        <v>vrijdag</v>
      </c>
      <c r="D176" t="str">
        <f t="shared" si="24"/>
        <v>20</v>
      </c>
      <c r="E176" t="str">
        <f t="shared" si="25"/>
        <v>juni</v>
      </c>
      <c r="G176" t="str">
        <f t="shared" si="26"/>
        <v>vrijdag 20 juni</v>
      </c>
      <c r="I176" s="8"/>
      <c r="K176" s="16">
        <f>I176*Voorblad!$G$10</f>
        <v>0</v>
      </c>
      <c r="L176" s="8"/>
      <c r="M176" s="37"/>
      <c r="O176" s="37">
        <f t="shared" si="28"/>
        <v>0</v>
      </c>
      <c r="P176">
        <f t="shared" si="29"/>
        <v>0</v>
      </c>
      <c r="Q176" s="37"/>
      <c r="S176" s="37"/>
    </row>
    <row r="177" spans="1:19" hidden="1" x14ac:dyDescent="0.2">
      <c r="A177" t="str">
        <f t="shared" si="22"/>
        <v>Q2</v>
      </c>
      <c r="B177" s="1">
        <f t="shared" si="27"/>
        <v>45829</v>
      </c>
      <c r="C177" s="32" t="str">
        <f t="shared" si="23"/>
        <v>zaterdag</v>
      </c>
      <c r="D177" t="str">
        <f t="shared" si="24"/>
        <v>21</v>
      </c>
      <c r="E177" t="str">
        <f t="shared" si="25"/>
        <v>juni</v>
      </c>
      <c r="G177" t="str">
        <f t="shared" si="26"/>
        <v>zaterdag 21 juni</v>
      </c>
      <c r="I177" s="8"/>
      <c r="K177" s="16">
        <f>I177*Voorblad!$G$10</f>
        <v>0</v>
      </c>
      <c r="L177" s="8"/>
      <c r="M177" s="37"/>
      <c r="O177" s="37">
        <f t="shared" si="28"/>
        <v>0</v>
      </c>
      <c r="P177">
        <f t="shared" si="29"/>
        <v>0</v>
      </c>
      <c r="Q177" s="37"/>
      <c r="S177" s="37"/>
    </row>
    <row r="178" spans="1:19" hidden="1" x14ac:dyDescent="0.2">
      <c r="A178" t="str">
        <f t="shared" si="22"/>
        <v>Q2</v>
      </c>
      <c r="B178" s="1">
        <f t="shared" si="27"/>
        <v>45830</v>
      </c>
      <c r="C178" s="32" t="str">
        <f t="shared" si="23"/>
        <v>zondag</v>
      </c>
      <c r="D178" t="str">
        <f t="shared" si="24"/>
        <v>22</v>
      </c>
      <c r="E178" t="str">
        <f t="shared" si="25"/>
        <v>juni</v>
      </c>
      <c r="G178" t="str">
        <f t="shared" si="26"/>
        <v>zondag 22 juni</v>
      </c>
      <c r="I178" s="8"/>
      <c r="K178" s="16">
        <f>I178*Voorblad!$G$10</f>
        <v>0</v>
      </c>
      <c r="L178" s="8"/>
      <c r="M178" s="37"/>
      <c r="O178" s="37">
        <f t="shared" si="28"/>
        <v>0</v>
      </c>
      <c r="P178">
        <f t="shared" si="29"/>
        <v>0</v>
      </c>
      <c r="Q178" s="37"/>
      <c r="S178" s="37"/>
    </row>
    <row r="179" spans="1:19" x14ac:dyDescent="0.2">
      <c r="A179" t="str">
        <f t="shared" si="22"/>
        <v>Q2</v>
      </c>
      <c r="B179" s="1">
        <f t="shared" si="27"/>
        <v>45831</v>
      </c>
      <c r="C179" s="32" t="str">
        <f t="shared" si="23"/>
        <v>maandag</v>
      </c>
      <c r="D179" t="str">
        <f t="shared" si="24"/>
        <v>23</v>
      </c>
      <c r="E179" t="str">
        <f t="shared" si="25"/>
        <v>juni</v>
      </c>
      <c r="G179" t="str">
        <f t="shared" si="26"/>
        <v>maandag 23 juni</v>
      </c>
      <c r="I179" s="8"/>
      <c r="K179" s="16">
        <f>I179*Voorblad!$G$10</f>
        <v>0</v>
      </c>
      <c r="L179" s="8"/>
      <c r="M179" s="37"/>
      <c r="O179" s="37">
        <f t="shared" si="28"/>
        <v>0</v>
      </c>
      <c r="P179">
        <f t="shared" si="29"/>
        <v>0</v>
      </c>
      <c r="Q179" s="37"/>
      <c r="S179" s="37"/>
    </row>
    <row r="180" spans="1:19" x14ac:dyDescent="0.2">
      <c r="A180" t="str">
        <f t="shared" si="22"/>
        <v>Q2</v>
      </c>
      <c r="B180" s="1">
        <f t="shared" si="27"/>
        <v>45832</v>
      </c>
      <c r="C180" s="32" t="str">
        <f t="shared" si="23"/>
        <v>dinsdag</v>
      </c>
      <c r="D180" t="str">
        <f t="shared" si="24"/>
        <v>24</v>
      </c>
      <c r="E180" t="str">
        <f t="shared" si="25"/>
        <v>juni</v>
      </c>
      <c r="G180" t="str">
        <f t="shared" si="26"/>
        <v>dinsdag 24 juni</v>
      </c>
      <c r="I180" s="8"/>
      <c r="K180" s="16">
        <f>I180*Voorblad!$G$10</f>
        <v>0</v>
      </c>
      <c r="L180" s="8"/>
      <c r="M180" s="37"/>
      <c r="O180" s="37">
        <f t="shared" si="28"/>
        <v>0</v>
      </c>
      <c r="P180">
        <f t="shared" si="29"/>
        <v>0</v>
      </c>
      <c r="Q180" s="37"/>
      <c r="S180" s="37"/>
    </row>
    <row r="181" spans="1:19" x14ac:dyDescent="0.2">
      <c r="A181" t="str">
        <f t="shared" si="22"/>
        <v>Q2</v>
      </c>
      <c r="B181" s="1">
        <f t="shared" si="27"/>
        <v>45833</v>
      </c>
      <c r="C181" s="32" t="str">
        <f t="shared" si="23"/>
        <v>woensdag</v>
      </c>
      <c r="D181" t="str">
        <f t="shared" si="24"/>
        <v>25</v>
      </c>
      <c r="E181" t="str">
        <f t="shared" si="25"/>
        <v>juni</v>
      </c>
      <c r="G181" t="str">
        <f t="shared" si="26"/>
        <v>woensdag 25 juni</v>
      </c>
      <c r="I181" s="8"/>
      <c r="K181" s="16">
        <f>I181*Voorblad!$G$10</f>
        <v>0</v>
      </c>
      <c r="L181" s="8"/>
      <c r="M181" s="37"/>
      <c r="O181" s="37">
        <f t="shared" si="28"/>
        <v>0</v>
      </c>
      <c r="P181">
        <f t="shared" si="29"/>
        <v>0</v>
      </c>
      <c r="Q181" s="37"/>
      <c r="S181" s="37"/>
    </row>
    <row r="182" spans="1:19" x14ac:dyDescent="0.2">
      <c r="A182" t="str">
        <f t="shared" si="22"/>
        <v>Q2</v>
      </c>
      <c r="B182" s="1">
        <f t="shared" si="27"/>
        <v>45834</v>
      </c>
      <c r="C182" s="32" t="str">
        <f t="shared" si="23"/>
        <v>donderdag</v>
      </c>
      <c r="D182" t="str">
        <f t="shared" si="24"/>
        <v>26</v>
      </c>
      <c r="E182" t="str">
        <f t="shared" si="25"/>
        <v>juni</v>
      </c>
      <c r="G182" t="str">
        <f t="shared" si="26"/>
        <v>donderdag 26 juni</v>
      </c>
      <c r="I182" s="8"/>
      <c r="K182" s="16">
        <f>I182*Voorblad!$G$10</f>
        <v>0</v>
      </c>
      <c r="L182" s="8"/>
      <c r="M182" s="37"/>
      <c r="O182" s="37">
        <f t="shared" si="28"/>
        <v>0</v>
      </c>
      <c r="P182">
        <f t="shared" si="29"/>
        <v>0</v>
      </c>
      <c r="Q182" s="37"/>
      <c r="S182" s="37"/>
    </row>
    <row r="183" spans="1:19" x14ac:dyDescent="0.2">
      <c r="A183" t="str">
        <f t="shared" si="22"/>
        <v>Q2</v>
      </c>
      <c r="B183" s="1">
        <f t="shared" si="27"/>
        <v>45835</v>
      </c>
      <c r="C183" s="32" t="str">
        <f t="shared" si="23"/>
        <v>vrijdag</v>
      </c>
      <c r="D183" t="str">
        <f t="shared" si="24"/>
        <v>27</v>
      </c>
      <c r="E183" t="str">
        <f t="shared" si="25"/>
        <v>juni</v>
      </c>
      <c r="G183" t="str">
        <f t="shared" si="26"/>
        <v>vrijdag 27 juni</v>
      </c>
      <c r="I183" s="8"/>
      <c r="K183" s="16">
        <f>I183*Voorblad!$G$10</f>
        <v>0</v>
      </c>
      <c r="L183" s="8"/>
      <c r="M183" s="37"/>
      <c r="O183" s="37">
        <f t="shared" si="28"/>
        <v>0</v>
      </c>
      <c r="P183">
        <f t="shared" si="29"/>
        <v>0</v>
      </c>
      <c r="Q183" s="37" t="str">
        <f t="shared" ref="Q183:Q214" si="30">IF(A183="Q3",I183,"")</f>
        <v/>
      </c>
      <c r="R183" t="str">
        <f t="shared" ref="R183:R214" si="31">IF(A183="Q3",K183,"")</f>
        <v/>
      </c>
      <c r="S183" s="37"/>
    </row>
    <row r="184" spans="1:19" hidden="1" x14ac:dyDescent="0.2">
      <c r="A184" t="str">
        <f t="shared" si="22"/>
        <v>Q2</v>
      </c>
      <c r="B184" s="1">
        <f t="shared" si="27"/>
        <v>45836</v>
      </c>
      <c r="C184" s="32" t="str">
        <f t="shared" si="23"/>
        <v>zaterdag</v>
      </c>
      <c r="D184" t="str">
        <f t="shared" si="24"/>
        <v>28</v>
      </c>
      <c r="E184" t="str">
        <f t="shared" si="25"/>
        <v>juni</v>
      </c>
      <c r="G184" t="str">
        <f t="shared" si="26"/>
        <v>zaterdag 28 juni</v>
      </c>
      <c r="I184" s="8"/>
      <c r="K184" s="16">
        <f>I184*Voorblad!$G$10</f>
        <v>0</v>
      </c>
      <c r="L184" s="8"/>
      <c r="M184" s="37"/>
      <c r="O184" s="37">
        <f t="shared" si="28"/>
        <v>0</v>
      </c>
      <c r="P184">
        <f t="shared" si="29"/>
        <v>0</v>
      </c>
      <c r="Q184" s="37" t="str">
        <f t="shared" si="30"/>
        <v/>
      </c>
      <c r="R184" t="str">
        <f t="shared" si="31"/>
        <v/>
      </c>
      <c r="S184" s="37"/>
    </row>
    <row r="185" spans="1:19" hidden="1" x14ac:dyDescent="0.2">
      <c r="A185" t="str">
        <f t="shared" si="22"/>
        <v>Q2</v>
      </c>
      <c r="B185" s="1">
        <f t="shared" si="27"/>
        <v>45837</v>
      </c>
      <c r="C185" s="32" t="str">
        <f t="shared" si="23"/>
        <v>zondag</v>
      </c>
      <c r="D185" t="str">
        <f t="shared" si="24"/>
        <v>29</v>
      </c>
      <c r="E185" t="str">
        <f t="shared" si="25"/>
        <v>juni</v>
      </c>
      <c r="G185" t="str">
        <f t="shared" si="26"/>
        <v>zondag 29 juni</v>
      </c>
      <c r="I185" s="8"/>
      <c r="K185" s="16">
        <f>I185*Voorblad!$G$10</f>
        <v>0</v>
      </c>
      <c r="L185" s="8"/>
      <c r="M185" s="37"/>
      <c r="O185" s="37">
        <f t="shared" si="28"/>
        <v>0</v>
      </c>
      <c r="P185">
        <f t="shared" si="29"/>
        <v>0</v>
      </c>
      <c r="Q185" s="37" t="str">
        <f t="shared" si="30"/>
        <v/>
      </c>
      <c r="R185" t="str">
        <f t="shared" si="31"/>
        <v/>
      </c>
      <c r="S185" s="37"/>
    </row>
    <row r="186" spans="1:19" x14ac:dyDescent="0.2">
      <c r="A186" t="str">
        <f t="shared" si="22"/>
        <v>Q2</v>
      </c>
      <c r="B186" s="1">
        <f t="shared" si="27"/>
        <v>45838</v>
      </c>
      <c r="C186" s="32" t="str">
        <f t="shared" si="23"/>
        <v>maandag</v>
      </c>
      <c r="D186" t="str">
        <f t="shared" si="24"/>
        <v>30</v>
      </c>
      <c r="E186" t="str">
        <f t="shared" si="25"/>
        <v>juni</v>
      </c>
      <c r="G186" t="str">
        <f t="shared" si="26"/>
        <v>maandag 30 juni</v>
      </c>
      <c r="I186" s="8"/>
      <c r="K186" s="16">
        <f>I186*Voorblad!$G$10</f>
        <v>0</v>
      </c>
      <c r="L186" s="8"/>
      <c r="M186" s="37"/>
      <c r="O186" s="37">
        <f t="shared" si="28"/>
        <v>0</v>
      </c>
      <c r="P186">
        <f t="shared" si="29"/>
        <v>0</v>
      </c>
      <c r="Q186" s="37" t="str">
        <f t="shared" si="30"/>
        <v/>
      </c>
      <c r="R186" t="str">
        <f t="shared" si="31"/>
        <v/>
      </c>
      <c r="S186" s="37"/>
    </row>
    <row r="187" spans="1:19" x14ac:dyDescent="0.2">
      <c r="A187" t="str">
        <f t="shared" si="22"/>
        <v>Q3</v>
      </c>
      <c r="B187" s="1">
        <f t="shared" si="27"/>
        <v>45839</v>
      </c>
      <c r="C187" s="32" t="str">
        <f t="shared" si="23"/>
        <v>dinsdag</v>
      </c>
      <c r="D187" t="str">
        <f t="shared" si="24"/>
        <v>01</v>
      </c>
      <c r="E187" t="str">
        <f t="shared" si="25"/>
        <v>juli</v>
      </c>
      <c r="G187" t="str">
        <f t="shared" si="26"/>
        <v>dinsdag 01 juli</v>
      </c>
      <c r="I187" s="8"/>
      <c r="K187" s="16">
        <f>I187*Voorblad!$G$10</f>
        <v>0</v>
      </c>
      <c r="L187" s="8"/>
      <c r="M187" s="37"/>
      <c r="O187" s="37" t="str">
        <f t="shared" si="28"/>
        <v/>
      </c>
      <c r="P187" t="str">
        <f t="shared" si="29"/>
        <v/>
      </c>
      <c r="Q187" s="37">
        <f t="shared" si="30"/>
        <v>0</v>
      </c>
      <c r="R187">
        <f t="shared" si="31"/>
        <v>0</v>
      </c>
      <c r="S187" s="37"/>
    </row>
    <row r="188" spans="1:19" x14ac:dyDescent="0.2">
      <c r="A188" t="str">
        <f t="shared" si="22"/>
        <v>Q3</v>
      </c>
      <c r="B188" s="1">
        <f t="shared" si="27"/>
        <v>45840</v>
      </c>
      <c r="C188" s="32" t="str">
        <f t="shared" si="23"/>
        <v>woensdag</v>
      </c>
      <c r="D188" t="str">
        <f t="shared" si="24"/>
        <v>02</v>
      </c>
      <c r="E188" t="str">
        <f t="shared" si="25"/>
        <v>juli</v>
      </c>
      <c r="G188" t="str">
        <f t="shared" si="26"/>
        <v>woensdag 02 juli</v>
      </c>
      <c r="I188" s="8"/>
      <c r="K188" s="16">
        <f>I188*Voorblad!$G$10</f>
        <v>0</v>
      </c>
      <c r="L188" s="8"/>
      <c r="M188" s="37"/>
      <c r="O188" s="37" t="str">
        <f t="shared" si="28"/>
        <v/>
      </c>
      <c r="P188" t="str">
        <f t="shared" si="29"/>
        <v/>
      </c>
      <c r="Q188" s="37">
        <f t="shared" si="30"/>
        <v>0</v>
      </c>
      <c r="R188">
        <f t="shared" si="31"/>
        <v>0</v>
      </c>
      <c r="S188" s="37"/>
    </row>
    <row r="189" spans="1:19" x14ac:dyDescent="0.2">
      <c r="A189" t="str">
        <f t="shared" si="22"/>
        <v>Q3</v>
      </c>
      <c r="B189" s="1">
        <f t="shared" si="27"/>
        <v>45841</v>
      </c>
      <c r="C189" s="32" t="str">
        <f t="shared" si="23"/>
        <v>donderdag</v>
      </c>
      <c r="D189" t="str">
        <f t="shared" si="24"/>
        <v>03</v>
      </c>
      <c r="E189" t="str">
        <f t="shared" si="25"/>
        <v>juli</v>
      </c>
      <c r="G189" t="str">
        <f t="shared" si="26"/>
        <v>donderdag 03 juli</v>
      </c>
      <c r="I189" s="8"/>
      <c r="K189" s="16">
        <f>I189*Voorblad!$G$10</f>
        <v>0</v>
      </c>
      <c r="L189" s="8"/>
      <c r="M189" s="37"/>
      <c r="O189" s="37" t="str">
        <f t="shared" si="28"/>
        <v/>
      </c>
      <c r="P189" t="str">
        <f t="shared" si="29"/>
        <v/>
      </c>
      <c r="Q189" s="37">
        <f t="shared" si="30"/>
        <v>0</v>
      </c>
      <c r="R189">
        <f t="shared" si="31"/>
        <v>0</v>
      </c>
      <c r="S189" s="37"/>
    </row>
    <row r="190" spans="1:19" x14ac:dyDescent="0.2">
      <c r="A190" t="str">
        <f t="shared" si="22"/>
        <v>Q3</v>
      </c>
      <c r="B190" s="1">
        <f t="shared" si="27"/>
        <v>45842</v>
      </c>
      <c r="C190" s="32" t="str">
        <f t="shared" si="23"/>
        <v>vrijdag</v>
      </c>
      <c r="D190" t="str">
        <f t="shared" si="24"/>
        <v>04</v>
      </c>
      <c r="E190" t="str">
        <f t="shared" si="25"/>
        <v>juli</v>
      </c>
      <c r="G190" t="str">
        <f t="shared" si="26"/>
        <v>vrijdag 04 juli</v>
      </c>
      <c r="I190" s="8"/>
      <c r="K190" s="16">
        <f>I190*Voorblad!$G$10</f>
        <v>0</v>
      </c>
      <c r="L190" s="8"/>
      <c r="M190" s="37"/>
      <c r="O190" s="37"/>
      <c r="Q190" s="37">
        <f t="shared" si="30"/>
        <v>0</v>
      </c>
      <c r="R190">
        <f t="shared" si="31"/>
        <v>0</v>
      </c>
      <c r="S190" s="37"/>
    </row>
    <row r="191" spans="1:19" hidden="1" x14ac:dyDescent="0.2">
      <c r="A191" t="str">
        <f t="shared" si="22"/>
        <v>Q3</v>
      </c>
      <c r="B191" s="1">
        <f t="shared" si="27"/>
        <v>45843</v>
      </c>
      <c r="C191" s="32" t="str">
        <f t="shared" si="23"/>
        <v>zaterdag</v>
      </c>
      <c r="D191" t="str">
        <f t="shared" si="24"/>
        <v>05</v>
      </c>
      <c r="E191" t="str">
        <f t="shared" si="25"/>
        <v>juli</v>
      </c>
      <c r="G191" t="str">
        <f t="shared" si="26"/>
        <v>zaterdag 05 juli</v>
      </c>
      <c r="I191" s="8"/>
      <c r="K191" s="16">
        <f>I191*Voorblad!$G$10</f>
        <v>0</v>
      </c>
      <c r="L191" s="8"/>
      <c r="M191" s="37"/>
      <c r="O191" s="37"/>
      <c r="Q191" s="37">
        <f t="shared" si="30"/>
        <v>0</v>
      </c>
      <c r="R191">
        <f t="shared" si="31"/>
        <v>0</v>
      </c>
      <c r="S191" s="37"/>
    </row>
    <row r="192" spans="1:19" hidden="1" x14ac:dyDescent="0.2">
      <c r="A192" t="str">
        <f t="shared" si="22"/>
        <v>Q3</v>
      </c>
      <c r="B192" s="1">
        <f t="shared" si="27"/>
        <v>45844</v>
      </c>
      <c r="C192" s="32" t="str">
        <f t="shared" si="23"/>
        <v>zondag</v>
      </c>
      <c r="D192" t="str">
        <f t="shared" si="24"/>
        <v>06</v>
      </c>
      <c r="E192" t="str">
        <f t="shared" si="25"/>
        <v>juli</v>
      </c>
      <c r="G192" t="str">
        <f t="shared" si="26"/>
        <v>zondag 06 juli</v>
      </c>
      <c r="I192" s="8"/>
      <c r="K192" s="16">
        <f>I192*Voorblad!$G$10</f>
        <v>0</v>
      </c>
      <c r="L192" s="8"/>
      <c r="M192" s="37"/>
      <c r="O192" s="37"/>
      <c r="Q192" s="37">
        <f t="shared" si="30"/>
        <v>0</v>
      </c>
      <c r="R192">
        <f t="shared" si="31"/>
        <v>0</v>
      </c>
      <c r="S192" s="37"/>
    </row>
    <row r="193" spans="1:19" x14ac:dyDescent="0.2">
      <c r="A193" t="str">
        <f t="shared" si="22"/>
        <v>Q3</v>
      </c>
      <c r="B193" s="1">
        <f t="shared" si="27"/>
        <v>45845</v>
      </c>
      <c r="C193" s="32" t="str">
        <f t="shared" si="23"/>
        <v>maandag</v>
      </c>
      <c r="D193" t="str">
        <f t="shared" si="24"/>
        <v>07</v>
      </c>
      <c r="E193" t="str">
        <f t="shared" si="25"/>
        <v>juli</v>
      </c>
      <c r="G193" t="str">
        <f t="shared" si="26"/>
        <v>maandag 07 juli</v>
      </c>
      <c r="I193" s="8"/>
      <c r="K193" s="16">
        <f>I193*Voorblad!$G$10</f>
        <v>0</v>
      </c>
      <c r="L193" s="8"/>
      <c r="M193" s="37"/>
      <c r="O193" s="37"/>
      <c r="Q193" s="37">
        <f t="shared" si="30"/>
        <v>0</v>
      </c>
      <c r="R193">
        <f t="shared" si="31"/>
        <v>0</v>
      </c>
      <c r="S193" s="37"/>
    </row>
    <row r="194" spans="1:19" x14ac:dyDescent="0.2">
      <c r="A194" t="str">
        <f t="shared" si="22"/>
        <v>Q3</v>
      </c>
      <c r="B194" s="1">
        <f t="shared" si="27"/>
        <v>45846</v>
      </c>
      <c r="C194" s="32" t="str">
        <f t="shared" si="23"/>
        <v>dinsdag</v>
      </c>
      <c r="D194" t="str">
        <f t="shared" si="24"/>
        <v>08</v>
      </c>
      <c r="E194" t="str">
        <f t="shared" si="25"/>
        <v>juli</v>
      </c>
      <c r="G194" t="str">
        <f t="shared" si="26"/>
        <v>dinsdag 08 juli</v>
      </c>
      <c r="I194" s="8"/>
      <c r="K194" s="16">
        <f>I194*Voorblad!$G$10</f>
        <v>0</v>
      </c>
      <c r="L194" s="8"/>
      <c r="M194" s="37"/>
      <c r="O194" s="37"/>
      <c r="Q194" s="37">
        <f t="shared" si="30"/>
        <v>0</v>
      </c>
      <c r="R194">
        <f t="shared" si="31"/>
        <v>0</v>
      </c>
      <c r="S194" s="37"/>
    </row>
    <row r="195" spans="1:19" x14ac:dyDescent="0.2">
      <c r="A195" t="str">
        <f t="shared" si="22"/>
        <v>Q3</v>
      </c>
      <c r="B195" s="1">
        <f t="shared" si="27"/>
        <v>45847</v>
      </c>
      <c r="C195" s="32" t="str">
        <f t="shared" si="23"/>
        <v>woensdag</v>
      </c>
      <c r="D195" t="str">
        <f t="shared" si="24"/>
        <v>09</v>
      </c>
      <c r="E195" t="str">
        <f t="shared" si="25"/>
        <v>juli</v>
      </c>
      <c r="G195" t="str">
        <f t="shared" si="26"/>
        <v>woensdag 09 juli</v>
      </c>
      <c r="I195" s="8"/>
      <c r="K195" s="16">
        <f>I195*Voorblad!$G$10</f>
        <v>0</v>
      </c>
      <c r="L195" s="8"/>
      <c r="M195" s="37"/>
      <c r="O195" s="37"/>
      <c r="Q195" s="37">
        <f t="shared" si="30"/>
        <v>0</v>
      </c>
      <c r="R195">
        <f t="shared" si="31"/>
        <v>0</v>
      </c>
      <c r="S195" s="37"/>
    </row>
    <row r="196" spans="1:19" x14ac:dyDescent="0.2">
      <c r="A196" t="str">
        <f t="shared" si="22"/>
        <v>Q3</v>
      </c>
      <c r="B196" s="1">
        <f t="shared" si="27"/>
        <v>45848</v>
      </c>
      <c r="C196" s="32" t="str">
        <f t="shared" si="23"/>
        <v>donderdag</v>
      </c>
      <c r="D196" t="str">
        <f t="shared" si="24"/>
        <v>10</v>
      </c>
      <c r="E196" t="str">
        <f t="shared" si="25"/>
        <v>juli</v>
      </c>
      <c r="G196" t="str">
        <f t="shared" si="26"/>
        <v>donderdag 10 juli</v>
      </c>
      <c r="I196" s="8"/>
      <c r="K196" s="16">
        <f>I196*Voorblad!$G$10</f>
        <v>0</v>
      </c>
      <c r="L196" s="8"/>
      <c r="M196" s="37"/>
      <c r="O196" s="37"/>
      <c r="Q196" s="37">
        <f t="shared" si="30"/>
        <v>0</v>
      </c>
      <c r="R196">
        <f t="shared" si="31"/>
        <v>0</v>
      </c>
      <c r="S196" s="37"/>
    </row>
    <row r="197" spans="1:19" x14ac:dyDescent="0.2">
      <c r="A197" t="str">
        <f t="shared" si="22"/>
        <v>Q3</v>
      </c>
      <c r="B197" s="1">
        <f t="shared" si="27"/>
        <v>45849</v>
      </c>
      <c r="C197" s="32" t="str">
        <f t="shared" si="23"/>
        <v>vrijdag</v>
      </c>
      <c r="D197" t="str">
        <f t="shared" si="24"/>
        <v>11</v>
      </c>
      <c r="E197" t="str">
        <f t="shared" si="25"/>
        <v>juli</v>
      </c>
      <c r="G197" t="str">
        <f t="shared" si="26"/>
        <v>vrijdag 11 juli</v>
      </c>
      <c r="I197" s="8"/>
      <c r="K197" s="16">
        <f>I197*Voorblad!$G$10</f>
        <v>0</v>
      </c>
      <c r="L197" s="8"/>
      <c r="M197" s="37"/>
      <c r="O197" s="37"/>
      <c r="Q197" s="37">
        <f t="shared" si="30"/>
        <v>0</v>
      </c>
      <c r="R197">
        <f t="shared" si="31"/>
        <v>0</v>
      </c>
      <c r="S197" s="37"/>
    </row>
    <row r="198" spans="1:19" hidden="1" x14ac:dyDescent="0.2">
      <c r="A198" t="str">
        <f t="shared" ref="A198:A261" si="32">"Q" &amp; ROUNDUP(MONTH(B198)/3, 0)</f>
        <v>Q3</v>
      </c>
      <c r="B198" s="1">
        <f t="shared" si="27"/>
        <v>45850</v>
      </c>
      <c r="C198" s="32" t="str">
        <f t="shared" ref="C198:C261" si="33">CHOOSE(WEEKDAY(B198),"zondag","maandag","dinsdag","woensdag","donderdag","vrijdag","zaterdag")</f>
        <v>zaterdag</v>
      </c>
      <c r="D198" t="str">
        <f t="shared" ref="D198:D261" si="34">TEXT($B198,"dd")</f>
        <v>12</v>
      </c>
      <c r="E198" t="str">
        <f t="shared" ref="E198:E261" si="35">TEXT($B198,"mmmm")</f>
        <v>juli</v>
      </c>
      <c r="G198" t="str">
        <f t="shared" ref="G198:G261" si="36">C198&amp;" "&amp;TEXT(B198,"dd")&amp;" "&amp;CHOOSE(MONTH(B198),"januari","februari","maart","april","mei","juni","juli","augustus","september","oktober","november","december")</f>
        <v>zaterdag 12 juli</v>
      </c>
      <c r="I198" s="8"/>
      <c r="K198" s="16">
        <f>I198*Voorblad!$G$10</f>
        <v>0</v>
      </c>
      <c r="L198" s="8"/>
      <c r="M198" s="37"/>
      <c r="O198" s="37"/>
      <c r="Q198" s="37">
        <f t="shared" si="30"/>
        <v>0</v>
      </c>
      <c r="R198">
        <f t="shared" si="31"/>
        <v>0</v>
      </c>
      <c r="S198" s="37"/>
    </row>
    <row r="199" spans="1:19" hidden="1" x14ac:dyDescent="0.2">
      <c r="A199" t="str">
        <f t="shared" si="32"/>
        <v>Q3</v>
      </c>
      <c r="B199" s="1">
        <f t="shared" ref="B199:B262" si="37">B198+1</f>
        <v>45851</v>
      </c>
      <c r="C199" s="32" t="str">
        <f t="shared" si="33"/>
        <v>zondag</v>
      </c>
      <c r="D199" t="str">
        <f t="shared" si="34"/>
        <v>13</v>
      </c>
      <c r="E199" t="str">
        <f t="shared" si="35"/>
        <v>juli</v>
      </c>
      <c r="G199" t="str">
        <f t="shared" si="36"/>
        <v>zondag 13 juli</v>
      </c>
      <c r="I199" s="8"/>
      <c r="K199" s="16">
        <f>I199*Voorblad!$G$10</f>
        <v>0</v>
      </c>
      <c r="L199" s="8"/>
      <c r="M199" s="37"/>
      <c r="O199" s="37"/>
      <c r="Q199" s="37">
        <f t="shared" si="30"/>
        <v>0</v>
      </c>
      <c r="R199">
        <f t="shared" si="31"/>
        <v>0</v>
      </c>
      <c r="S199" s="37"/>
    </row>
    <row r="200" spans="1:19" x14ac:dyDescent="0.2">
      <c r="A200" t="str">
        <f t="shared" si="32"/>
        <v>Q3</v>
      </c>
      <c r="B200" s="1">
        <f t="shared" si="37"/>
        <v>45852</v>
      </c>
      <c r="C200" s="32" t="str">
        <f t="shared" si="33"/>
        <v>maandag</v>
      </c>
      <c r="D200" t="str">
        <f t="shared" si="34"/>
        <v>14</v>
      </c>
      <c r="E200" t="str">
        <f t="shared" si="35"/>
        <v>juli</v>
      </c>
      <c r="G200" t="str">
        <f t="shared" si="36"/>
        <v>maandag 14 juli</v>
      </c>
      <c r="I200" s="8"/>
      <c r="K200" s="16">
        <f>I200*Voorblad!$G$10</f>
        <v>0</v>
      </c>
      <c r="L200" s="8"/>
      <c r="M200" s="37"/>
      <c r="O200" s="37"/>
      <c r="Q200" s="37">
        <f t="shared" si="30"/>
        <v>0</v>
      </c>
      <c r="R200">
        <f t="shared" si="31"/>
        <v>0</v>
      </c>
      <c r="S200" s="37"/>
    </row>
    <row r="201" spans="1:19" x14ac:dyDescent="0.2">
      <c r="A201" t="str">
        <f t="shared" si="32"/>
        <v>Q3</v>
      </c>
      <c r="B201" s="1">
        <f t="shared" si="37"/>
        <v>45853</v>
      </c>
      <c r="C201" s="32" t="str">
        <f t="shared" si="33"/>
        <v>dinsdag</v>
      </c>
      <c r="D201" t="str">
        <f t="shared" si="34"/>
        <v>15</v>
      </c>
      <c r="E201" t="str">
        <f t="shared" si="35"/>
        <v>juli</v>
      </c>
      <c r="G201" t="str">
        <f t="shared" si="36"/>
        <v>dinsdag 15 juli</v>
      </c>
      <c r="I201" s="8"/>
      <c r="K201" s="16">
        <f>I201*Voorblad!$G$10</f>
        <v>0</v>
      </c>
      <c r="L201" s="8"/>
      <c r="M201" s="37"/>
      <c r="O201" s="37"/>
      <c r="Q201" s="37">
        <f t="shared" si="30"/>
        <v>0</v>
      </c>
      <c r="R201">
        <f t="shared" si="31"/>
        <v>0</v>
      </c>
      <c r="S201" s="37"/>
    </row>
    <row r="202" spans="1:19" x14ac:dyDescent="0.2">
      <c r="A202" t="str">
        <f t="shared" si="32"/>
        <v>Q3</v>
      </c>
      <c r="B202" s="1">
        <f t="shared" si="37"/>
        <v>45854</v>
      </c>
      <c r="C202" s="32" t="str">
        <f t="shared" si="33"/>
        <v>woensdag</v>
      </c>
      <c r="D202" t="str">
        <f t="shared" si="34"/>
        <v>16</v>
      </c>
      <c r="E202" t="str">
        <f t="shared" si="35"/>
        <v>juli</v>
      </c>
      <c r="G202" t="str">
        <f t="shared" si="36"/>
        <v>woensdag 16 juli</v>
      </c>
      <c r="I202" s="8"/>
      <c r="K202" s="16">
        <f>I202*Voorblad!$G$10</f>
        <v>0</v>
      </c>
      <c r="L202" s="8"/>
      <c r="M202" s="37"/>
      <c r="O202" s="37"/>
      <c r="Q202" s="37">
        <f t="shared" si="30"/>
        <v>0</v>
      </c>
      <c r="R202">
        <f t="shared" si="31"/>
        <v>0</v>
      </c>
      <c r="S202" s="37"/>
    </row>
    <row r="203" spans="1:19" x14ac:dyDescent="0.2">
      <c r="A203" t="str">
        <f t="shared" si="32"/>
        <v>Q3</v>
      </c>
      <c r="B203" s="1">
        <f t="shared" si="37"/>
        <v>45855</v>
      </c>
      <c r="C203" s="32" t="str">
        <f t="shared" si="33"/>
        <v>donderdag</v>
      </c>
      <c r="D203" t="str">
        <f t="shared" si="34"/>
        <v>17</v>
      </c>
      <c r="E203" t="str">
        <f t="shared" si="35"/>
        <v>juli</v>
      </c>
      <c r="G203" t="str">
        <f t="shared" si="36"/>
        <v>donderdag 17 juli</v>
      </c>
      <c r="I203" s="8"/>
      <c r="K203" s="16">
        <f>I203*Voorblad!$G$10</f>
        <v>0</v>
      </c>
      <c r="L203" s="8"/>
      <c r="M203" s="37"/>
      <c r="O203" s="37"/>
      <c r="Q203" s="37">
        <f t="shared" si="30"/>
        <v>0</v>
      </c>
      <c r="R203">
        <f t="shared" si="31"/>
        <v>0</v>
      </c>
      <c r="S203" s="37"/>
    </row>
    <row r="204" spans="1:19" x14ac:dyDescent="0.2">
      <c r="A204" t="str">
        <f t="shared" si="32"/>
        <v>Q3</v>
      </c>
      <c r="B204" s="1">
        <f t="shared" si="37"/>
        <v>45856</v>
      </c>
      <c r="C204" s="32" t="str">
        <f t="shared" si="33"/>
        <v>vrijdag</v>
      </c>
      <c r="D204" t="str">
        <f t="shared" si="34"/>
        <v>18</v>
      </c>
      <c r="E204" t="str">
        <f t="shared" si="35"/>
        <v>juli</v>
      </c>
      <c r="G204" t="str">
        <f t="shared" si="36"/>
        <v>vrijdag 18 juli</v>
      </c>
      <c r="I204" s="8"/>
      <c r="K204" s="16">
        <f>I204*Voorblad!$G$10</f>
        <v>0</v>
      </c>
      <c r="L204" s="8"/>
      <c r="M204" s="37"/>
      <c r="O204" s="37"/>
      <c r="Q204" s="37">
        <f t="shared" si="30"/>
        <v>0</v>
      </c>
      <c r="R204">
        <f t="shared" si="31"/>
        <v>0</v>
      </c>
      <c r="S204" s="37"/>
    </row>
    <row r="205" spans="1:19" hidden="1" x14ac:dyDescent="0.2">
      <c r="A205" t="str">
        <f t="shared" si="32"/>
        <v>Q3</v>
      </c>
      <c r="B205" s="1">
        <f t="shared" si="37"/>
        <v>45857</v>
      </c>
      <c r="C205" s="32" t="str">
        <f t="shared" si="33"/>
        <v>zaterdag</v>
      </c>
      <c r="D205" t="str">
        <f t="shared" si="34"/>
        <v>19</v>
      </c>
      <c r="E205" t="str">
        <f t="shared" si="35"/>
        <v>juli</v>
      </c>
      <c r="G205" t="str">
        <f t="shared" si="36"/>
        <v>zaterdag 19 juli</v>
      </c>
      <c r="I205" s="8"/>
      <c r="K205" s="16">
        <f>I205*Voorblad!$G$10</f>
        <v>0</v>
      </c>
      <c r="L205" s="8"/>
      <c r="M205" s="37"/>
      <c r="O205" s="37"/>
      <c r="Q205" s="37">
        <f t="shared" si="30"/>
        <v>0</v>
      </c>
      <c r="R205">
        <f t="shared" si="31"/>
        <v>0</v>
      </c>
      <c r="S205" s="37"/>
    </row>
    <row r="206" spans="1:19" hidden="1" x14ac:dyDescent="0.2">
      <c r="A206" t="str">
        <f t="shared" si="32"/>
        <v>Q3</v>
      </c>
      <c r="B206" s="1">
        <f t="shared" si="37"/>
        <v>45858</v>
      </c>
      <c r="C206" s="32" t="str">
        <f t="shared" si="33"/>
        <v>zondag</v>
      </c>
      <c r="D206" t="str">
        <f t="shared" si="34"/>
        <v>20</v>
      </c>
      <c r="E206" t="str">
        <f t="shared" si="35"/>
        <v>juli</v>
      </c>
      <c r="G206" t="str">
        <f t="shared" si="36"/>
        <v>zondag 20 juli</v>
      </c>
      <c r="I206" s="8"/>
      <c r="K206" s="16">
        <f>I206*Voorblad!$G$10</f>
        <v>0</v>
      </c>
      <c r="L206" s="8"/>
      <c r="M206" s="37"/>
      <c r="O206" s="37"/>
      <c r="Q206" s="37">
        <f t="shared" si="30"/>
        <v>0</v>
      </c>
      <c r="R206">
        <f t="shared" si="31"/>
        <v>0</v>
      </c>
      <c r="S206" s="37"/>
    </row>
    <row r="207" spans="1:19" x14ac:dyDescent="0.2">
      <c r="A207" t="str">
        <f t="shared" si="32"/>
        <v>Q3</v>
      </c>
      <c r="B207" s="1">
        <f t="shared" si="37"/>
        <v>45859</v>
      </c>
      <c r="C207" s="32" t="str">
        <f t="shared" si="33"/>
        <v>maandag</v>
      </c>
      <c r="D207" t="str">
        <f t="shared" si="34"/>
        <v>21</v>
      </c>
      <c r="E207" t="str">
        <f t="shared" si="35"/>
        <v>juli</v>
      </c>
      <c r="G207" t="str">
        <f t="shared" si="36"/>
        <v>maandag 21 juli</v>
      </c>
      <c r="I207" s="8"/>
      <c r="K207" s="16">
        <f>I207*Voorblad!$G$10</f>
        <v>0</v>
      </c>
      <c r="L207" s="8"/>
      <c r="M207" s="37"/>
      <c r="O207" s="37"/>
      <c r="Q207" s="37">
        <f t="shared" si="30"/>
        <v>0</v>
      </c>
      <c r="R207">
        <f t="shared" si="31"/>
        <v>0</v>
      </c>
      <c r="S207" s="37"/>
    </row>
    <row r="208" spans="1:19" x14ac:dyDescent="0.2">
      <c r="A208" t="str">
        <f t="shared" si="32"/>
        <v>Q3</v>
      </c>
      <c r="B208" s="1">
        <f t="shared" si="37"/>
        <v>45860</v>
      </c>
      <c r="C208" s="32" t="str">
        <f t="shared" si="33"/>
        <v>dinsdag</v>
      </c>
      <c r="D208" t="str">
        <f t="shared" si="34"/>
        <v>22</v>
      </c>
      <c r="E208" t="str">
        <f t="shared" si="35"/>
        <v>juli</v>
      </c>
      <c r="G208" t="str">
        <f t="shared" si="36"/>
        <v>dinsdag 22 juli</v>
      </c>
      <c r="I208" s="8"/>
      <c r="K208" s="16">
        <f>I208*Voorblad!$G$10</f>
        <v>0</v>
      </c>
      <c r="L208" s="8"/>
      <c r="M208" s="37"/>
      <c r="O208" s="37"/>
      <c r="Q208" s="37">
        <f t="shared" si="30"/>
        <v>0</v>
      </c>
      <c r="R208">
        <f t="shared" si="31"/>
        <v>0</v>
      </c>
      <c r="S208" s="37"/>
    </row>
    <row r="209" spans="1:19" x14ac:dyDescent="0.2">
      <c r="A209" t="str">
        <f t="shared" si="32"/>
        <v>Q3</v>
      </c>
      <c r="B209" s="1">
        <f t="shared" si="37"/>
        <v>45861</v>
      </c>
      <c r="C209" s="32" t="str">
        <f t="shared" si="33"/>
        <v>woensdag</v>
      </c>
      <c r="D209" t="str">
        <f t="shared" si="34"/>
        <v>23</v>
      </c>
      <c r="E209" t="str">
        <f t="shared" si="35"/>
        <v>juli</v>
      </c>
      <c r="G209" t="str">
        <f t="shared" si="36"/>
        <v>woensdag 23 juli</v>
      </c>
      <c r="I209" s="8"/>
      <c r="K209" s="16">
        <f>I209*Voorblad!$G$10</f>
        <v>0</v>
      </c>
      <c r="L209" s="8"/>
      <c r="M209" s="37"/>
      <c r="O209" s="37"/>
      <c r="Q209" s="37">
        <f t="shared" si="30"/>
        <v>0</v>
      </c>
      <c r="R209">
        <f t="shared" si="31"/>
        <v>0</v>
      </c>
      <c r="S209" s="37"/>
    </row>
    <row r="210" spans="1:19" x14ac:dyDescent="0.2">
      <c r="A210" t="str">
        <f t="shared" si="32"/>
        <v>Q3</v>
      </c>
      <c r="B210" s="1">
        <f t="shared" si="37"/>
        <v>45862</v>
      </c>
      <c r="C210" s="32" t="str">
        <f t="shared" si="33"/>
        <v>donderdag</v>
      </c>
      <c r="D210" t="str">
        <f t="shared" si="34"/>
        <v>24</v>
      </c>
      <c r="E210" t="str">
        <f t="shared" si="35"/>
        <v>juli</v>
      </c>
      <c r="G210" t="str">
        <f t="shared" si="36"/>
        <v>donderdag 24 juli</v>
      </c>
      <c r="I210" s="8"/>
      <c r="K210" s="16">
        <f>I210*Voorblad!$G$10</f>
        <v>0</v>
      </c>
      <c r="L210" s="8"/>
      <c r="M210" s="37"/>
      <c r="O210" s="37"/>
      <c r="Q210" s="37">
        <f t="shared" si="30"/>
        <v>0</v>
      </c>
      <c r="R210">
        <f t="shared" si="31"/>
        <v>0</v>
      </c>
      <c r="S210" s="37"/>
    </row>
    <row r="211" spans="1:19" x14ac:dyDescent="0.2">
      <c r="A211" t="str">
        <f t="shared" si="32"/>
        <v>Q3</v>
      </c>
      <c r="B211" s="1">
        <f t="shared" si="37"/>
        <v>45863</v>
      </c>
      <c r="C211" s="32" t="str">
        <f t="shared" si="33"/>
        <v>vrijdag</v>
      </c>
      <c r="D211" t="str">
        <f t="shared" si="34"/>
        <v>25</v>
      </c>
      <c r="E211" t="str">
        <f t="shared" si="35"/>
        <v>juli</v>
      </c>
      <c r="G211" t="str">
        <f t="shared" si="36"/>
        <v>vrijdag 25 juli</v>
      </c>
      <c r="I211" s="8"/>
      <c r="K211" s="16">
        <f>I211*Voorblad!$G$10</f>
        <v>0</v>
      </c>
      <c r="L211" s="8"/>
      <c r="M211" s="37"/>
      <c r="O211" s="37"/>
      <c r="Q211" s="37">
        <f t="shared" si="30"/>
        <v>0</v>
      </c>
      <c r="R211">
        <f t="shared" si="31"/>
        <v>0</v>
      </c>
      <c r="S211" s="37"/>
    </row>
    <row r="212" spans="1:19" hidden="1" x14ac:dyDescent="0.2">
      <c r="A212" t="str">
        <f t="shared" si="32"/>
        <v>Q3</v>
      </c>
      <c r="B212" s="1">
        <f t="shared" si="37"/>
        <v>45864</v>
      </c>
      <c r="C212" s="32" t="str">
        <f t="shared" si="33"/>
        <v>zaterdag</v>
      </c>
      <c r="D212" t="str">
        <f t="shared" si="34"/>
        <v>26</v>
      </c>
      <c r="E212" t="str">
        <f t="shared" si="35"/>
        <v>juli</v>
      </c>
      <c r="G212" t="str">
        <f t="shared" si="36"/>
        <v>zaterdag 26 juli</v>
      </c>
      <c r="I212" s="8"/>
      <c r="K212" s="16">
        <f>I212*Voorblad!$G$10</f>
        <v>0</v>
      </c>
      <c r="L212" s="8"/>
      <c r="M212" s="37"/>
      <c r="O212" s="37"/>
      <c r="Q212" s="37">
        <f t="shared" si="30"/>
        <v>0</v>
      </c>
      <c r="R212">
        <f t="shared" si="31"/>
        <v>0</v>
      </c>
      <c r="S212" s="37"/>
    </row>
    <row r="213" spans="1:19" hidden="1" x14ac:dyDescent="0.2">
      <c r="A213" t="str">
        <f t="shared" si="32"/>
        <v>Q3</v>
      </c>
      <c r="B213" s="1">
        <f t="shared" si="37"/>
        <v>45865</v>
      </c>
      <c r="C213" s="32" t="str">
        <f t="shared" si="33"/>
        <v>zondag</v>
      </c>
      <c r="D213" t="str">
        <f t="shared" si="34"/>
        <v>27</v>
      </c>
      <c r="E213" t="str">
        <f t="shared" si="35"/>
        <v>juli</v>
      </c>
      <c r="G213" t="str">
        <f t="shared" si="36"/>
        <v>zondag 27 juli</v>
      </c>
      <c r="I213" s="8"/>
      <c r="K213" s="16">
        <f>I213*Voorblad!$G$10</f>
        <v>0</v>
      </c>
      <c r="L213" s="8"/>
      <c r="M213" s="37"/>
      <c r="O213" s="37"/>
      <c r="Q213" s="37">
        <f t="shared" si="30"/>
        <v>0</v>
      </c>
      <c r="R213">
        <f t="shared" si="31"/>
        <v>0</v>
      </c>
      <c r="S213" s="37"/>
    </row>
    <row r="214" spans="1:19" x14ac:dyDescent="0.2">
      <c r="A214" t="str">
        <f t="shared" si="32"/>
        <v>Q3</v>
      </c>
      <c r="B214" s="1">
        <f t="shared" si="37"/>
        <v>45866</v>
      </c>
      <c r="C214" s="32" t="str">
        <f t="shared" si="33"/>
        <v>maandag</v>
      </c>
      <c r="D214" t="str">
        <f t="shared" si="34"/>
        <v>28</v>
      </c>
      <c r="E214" t="str">
        <f t="shared" si="35"/>
        <v>juli</v>
      </c>
      <c r="G214" t="str">
        <f t="shared" si="36"/>
        <v>maandag 28 juli</v>
      </c>
      <c r="I214" s="8"/>
      <c r="K214" s="16">
        <f>I214*Voorblad!$G$10</f>
        <v>0</v>
      </c>
      <c r="L214" s="8"/>
      <c r="M214" s="37"/>
      <c r="O214" s="37"/>
      <c r="Q214" s="37">
        <f t="shared" si="30"/>
        <v>0</v>
      </c>
      <c r="R214">
        <f t="shared" si="31"/>
        <v>0</v>
      </c>
      <c r="S214" s="37"/>
    </row>
    <row r="215" spans="1:19" x14ac:dyDescent="0.2">
      <c r="A215" t="str">
        <f t="shared" si="32"/>
        <v>Q3</v>
      </c>
      <c r="B215" s="1">
        <f t="shared" si="37"/>
        <v>45867</v>
      </c>
      <c r="C215" s="32" t="str">
        <f t="shared" si="33"/>
        <v>dinsdag</v>
      </c>
      <c r="D215" t="str">
        <f t="shared" si="34"/>
        <v>29</v>
      </c>
      <c r="E215" t="str">
        <f t="shared" si="35"/>
        <v>juli</v>
      </c>
      <c r="G215" t="str">
        <f t="shared" si="36"/>
        <v>dinsdag 29 juli</v>
      </c>
      <c r="I215" s="8"/>
      <c r="K215" s="16">
        <f>I215*Voorblad!$G$10</f>
        <v>0</v>
      </c>
      <c r="L215" s="8"/>
      <c r="M215" s="37"/>
      <c r="O215" s="37"/>
      <c r="Q215" s="37">
        <f t="shared" ref="Q215:Q246" si="38">IF(A215="Q3",I215,"")</f>
        <v>0</v>
      </c>
      <c r="R215">
        <f t="shared" ref="R215:R246" si="39">IF(A215="Q3",K215,"")</f>
        <v>0</v>
      </c>
      <c r="S215" s="37"/>
    </row>
    <row r="216" spans="1:19" x14ac:dyDescent="0.2">
      <c r="A216" t="str">
        <f t="shared" si="32"/>
        <v>Q3</v>
      </c>
      <c r="B216" s="1">
        <f t="shared" si="37"/>
        <v>45868</v>
      </c>
      <c r="C216" s="32" t="str">
        <f t="shared" si="33"/>
        <v>woensdag</v>
      </c>
      <c r="D216" t="str">
        <f t="shared" si="34"/>
        <v>30</v>
      </c>
      <c r="E216" t="str">
        <f t="shared" si="35"/>
        <v>juli</v>
      </c>
      <c r="G216" t="str">
        <f t="shared" si="36"/>
        <v>woensdag 30 juli</v>
      </c>
      <c r="I216" s="8"/>
      <c r="K216" s="16">
        <f>I216*Voorblad!$G$10</f>
        <v>0</v>
      </c>
      <c r="L216" s="8"/>
      <c r="M216" s="37"/>
      <c r="O216" s="37"/>
      <c r="Q216" s="37">
        <f t="shared" si="38"/>
        <v>0</v>
      </c>
      <c r="R216">
        <f t="shared" si="39"/>
        <v>0</v>
      </c>
      <c r="S216" s="37"/>
    </row>
    <row r="217" spans="1:19" x14ac:dyDescent="0.2">
      <c r="A217" t="str">
        <f t="shared" si="32"/>
        <v>Q3</v>
      </c>
      <c r="B217" s="1">
        <f t="shared" si="37"/>
        <v>45869</v>
      </c>
      <c r="C217" s="32" t="str">
        <f t="shared" si="33"/>
        <v>donderdag</v>
      </c>
      <c r="D217" t="str">
        <f t="shared" si="34"/>
        <v>31</v>
      </c>
      <c r="E217" t="str">
        <f t="shared" si="35"/>
        <v>juli</v>
      </c>
      <c r="G217" t="str">
        <f t="shared" si="36"/>
        <v>donderdag 31 juli</v>
      </c>
      <c r="I217" s="8"/>
      <c r="K217" s="16">
        <f>I217*Voorblad!$G$10</f>
        <v>0</v>
      </c>
      <c r="L217" s="8"/>
      <c r="M217" s="37"/>
      <c r="O217" s="37"/>
      <c r="Q217" s="37">
        <f t="shared" si="38"/>
        <v>0</v>
      </c>
      <c r="R217">
        <f t="shared" si="39"/>
        <v>0</v>
      </c>
      <c r="S217" s="37"/>
    </row>
    <row r="218" spans="1:19" x14ac:dyDescent="0.2">
      <c r="A218" t="str">
        <f t="shared" si="32"/>
        <v>Q3</v>
      </c>
      <c r="B218" s="1">
        <f t="shared" si="37"/>
        <v>45870</v>
      </c>
      <c r="C218" s="32" t="str">
        <f t="shared" si="33"/>
        <v>vrijdag</v>
      </c>
      <c r="D218" t="str">
        <f t="shared" si="34"/>
        <v>01</v>
      </c>
      <c r="E218" t="str">
        <f t="shared" si="35"/>
        <v>augustus</v>
      </c>
      <c r="G218" t="str">
        <f t="shared" si="36"/>
        <v>vrijdag 01 augustus</v>
      </c>
      <c r="I218" s="8"/>
      <c r="K218" s="16">
        <f>I218*Voorblad!$G$10</f>
        <v>0</v>
      </c>
      <c r="L218" s="8"/>
      <c r="M218" s="37"/>
      <c r="O218" s="37"/>
      <c r="Q218" s="37">
        <f t="shared" si="38"/>
        <v>0</v>
      </c>
      <c r="R218">
        <f t="shared" si="39"/>
        <v>0</v>
      </c>
      <c r="S218" s="37"/>
    </row>
    <row r="219" spans="1:19" hidden="1" x14ac:dyDescent="0.2">
      <c r="A219" t="str">
        <f t="shared" si="32"/>
        <v>Q3</v>
      </c>
      <c r="B219" s="1">
        <f t="shared" si="37"/>
        <v>45871</v>
      </c>
      <c r="C219" s="32" t="str">
        <f t="shared" si="33"/>
        <v>zaterdag</v>
      </c>
      <c r="D219" t="str">
        <f t="shared" si="34"/>
        <v>02</v>
      </c>
      <c r="E219" t="str">
        <f t="shared" si="35"/>
        <v>augustus</v>
      </c>
      <c r="G219" t="str">
        <f t="shared" si="36"/>
        <v>zaterdag 02 augustus</v>
      </c>
      <c r="I219" s="8"/>
      <c r="K219" s="16">
        <f>I219*Voorblad!$G$10</f>
        <v>0</v>
      </c>
      <c r="L219" s="8"/>
      <c r="M219" s="37"/>
      <c r="O219" s="37"/>
      <c r="Q219" s="37">
        <f t="shared" si="38"/>
        <v>0</v>
      </c>
      <c r="R219">
        <f t="shared" si="39"/>
        <v>0</v>
      </c>
      <c r="S219" s="37"/>
    </row>
    <row r="220" spans="1:19" hidden="1" x14ac:dyDescent="0.2">
      <c r="A220" t="str">
        <f t="shared" si="32"/>
        <v>Q3</v>
      </c>
      <c r="B220" s="1">
        <f t="shared" si="37"/>
        <v>45872</v>
      </c>
      <c r="C220" s="32" t="str">
        <f t="shared" si="33"/>
        <v>zondag</v>
      </c>
      <c r="D220" t="str">
        <f t="shared" si="34"/>
        <v>03</v>
      </c>
      <c r="E220" t="str">
        <f t="shared" si="35"/>
        <v>augustus</v>
      </c>
      <c r="G220" t="str">
        <f t="shared" si="36"/>
        <v>zondag 03 augustus</v>
      </c>
      <c r="I220" s="8"/>
      <c r="K220" s="16">
        <f>I220*Voorblad!$G$10</f>
        <v>0</v>
      </c>
      <c r="L220" s="8"/>
      <c r="M220" s="37"/>
      <c r="O220" s="37"/>
      <c r="Q220" s="37">
        <f t="shared" si="38"/>
        <v>0</v>
      </c>
      <c r="R220">
        <f t="shared" si="39"/>
        <v>0</v>
      </c>
      <c r="S220" s="37"/>
    </row>
    <row r="221" spans="1:19" x14ac:dyDescent="0.2">
      <c r="A221" t="str">
        <f t="shared" si="32"/>
        <v>Q3</v>
      </c>
      <c r="B221" s="1">
        <f t="shared" si="37"/>
        <v>45873</v>
      </c>
      <c r="C221" s="32" t="str">
        <f t="shared" si="33"/>
        <v>maandag</v>
      </c>
      <c r="D221" t="str">
        <f t="shared" si="34"/>
        <v>04</v>
      </c>
      <c r="E221" t="str">
        <f t="shared" si="35"/>
        <v>augustus</v>
      </c>
      <c r="G221" t="str">
        <f t="shared" si="36"/>
        <v>maandag 04 augustus</v>
      </c>
      <c r="I221" s="8"/>
      <c r="K221" s="16">
        <f>I221*Voorblad!$G$10</f>
        <v>0</v>
      </c>
      <c r="L221" s="8"/>
      <c r="M221" s="37"/>
      <c r="O221" s="37"/>
      <c r="Q221" s="37">
        <f t="shared" si="38"/>
        <v>0</v>
      </c>
      <c r="R221">
        <f t="shared" si="39"/>
        <v>0</v>
      </c>
      <c r="S221" s="37"/>
    </row>
    <row r="222" spans="1:19" x14ac:dyDescent="0.2">
      <c r="A222" t="str">
        <f t="shared" si="32"/>
        <v>Q3</v>
      </c>
      <c r="B222" s="1">
        <f t="shared" si="37"/>
        <v>45874</v>
      </c>
      <c r="C222" s="32" t="str">
        <f t="shared" si="33"/>
        <v>dinsdag</v>
      </c>
      <c r="D222" t="str">
        <f t="shared" si="34"/>
        <v>05</v>
      </c>
      <c r="E222" t="str">
        <f t="shared" si="35"/>
        <v>augustus</v>
      </c>
      <c r="G222" t="str">
        <f t="shared" si="36"/>
        <v>dinsdag 05 augustus</v>
      </c>
      <c r="I222" s="8"/>
      <c r="K222" s="16">
        <f>I222*Voorblad!$G$10</f>
        <v>0</v>
      </c>
      <c r="L222" s="8"/>
      <c r="M222" s="37"/>
      <c r="O222" s="37"/>
      <c r="Q222" s="37">
        <f t="shared" si="38"/>
        <v>0</v>
      </c>
      <c r="R222">
        <f t="shared" si="39"/>
        <v>0</v>
      </c>
      <c r="S222" s="37"/>
    </row>
    <row r="223" spans="1:19" x14ac:dyDescent="0.2">
      <c r="A223" t="str">
        <f t="shared" si="32"/>
        <v>Q3</v>
      </c>
      <c r="B223" s="1">
        <f t="shared" si="37"/>
        <v>45875</v>
      </c>
      <c r="C223" s="32" t="str">
        <f t="shared" si="33"/>
        <v>woensdag</v>
      </c>
      <c r="D223" t="str">
        <f t="shared" si="34"/>
        <v>06</v>
      </c>
      <c r="E223" t="str">
        <f t="shared" si="35"/>
        <v>augustus</v>
      </c>
      <c r="G223" t="str">
        <f t="shared" si="36"/>
        <v>woensdag 06 augustus</v>
      </c>
      <c r="I223" s="8"/>
      <c r="K223" s="16">
        <f>I223*Voorblad!$G$10</f>
        <v>0</v>
      </c>
      <c r="L223" s="8"/>
      <c r="M223" s="37"/>
      <c r="O223" s="37"/>
      <c r="Q223" s="37">
        <f t="shared" si="38"/>
        <v>0</v>
      </c>
      <c r="R223">
        <f t="shared" si="39"/>
        <v>0</v>
      </c>
      <c r="S223" s="37"/>
    </row>
    <row r="224" spans="1:19" x14ac:dyDescent="0.2">
      <c r="A224" t="str">
        <f t="shared" si="32"/>
        <v>Q3</v>
      </c>
      <c r="B224" s="1">
        <f t="shared" si="37"/>
        <v>45876</v>
      </c>
      <c r="C224" s="32" t="str">
        <f t="shared" si="33"/>
        <v>donderdag</v>
      </c>
      <c r="D224" t="str">
        <f t="shared" si="34"/>
        <v>07</v>
      </c>
      <c r="E224" t="str">
        <f t="shared" si="35"/>
        <v>augustus</v>
      </c>
      <c r="G224" t="str">
        <f t="shared" si="36"/>
        <v>donderdag 07 augustus</v>
      </c>
      <c r="I224" s="8"/>
      <c r="K224" s="16">
        <f>I224*Voorblad!$G$10</f>
        <v>0</v>
      </c>
      <c r="L224" s="8"/>
      <c r="M224" s="37"/>
      <c r="O224" s="37"/>
      <c r="Q224" s="37">
        <f t="shared" si="38"/>
        <v>0</v>
      </c>
      <c r="R224">
        <f t="shared" si="39"/>
        <v>0</v>
      </c>
      <c r="S224" s="37"/>
    </row>
    <row r="225" spans="1:19" x14ac:dyDescent="0.2">
      <c r="A225" t="str">
        <f t="shared" si="32"/>
        <v>Q3</v>
      </c>
      <c r="B225" s="1">
        <f t="shared" si="37"/>
        <v>45877</v>
      </c>
      <c r="C225" s="32" t="str">
        <f t="shared" si="33"/>
        <v>vrijdag</v>
      </c>
      <c r="D225" t="str">
        <f t="shared" si="34"/>
        <v>08</v>
      </c>
      <c r="E225" t="str">
        <f t="shared" si="35"/>
        <v>augustus</v>
      </c>
      <c r="G225" t="str">
        <f t="shared" si="36"/>
        <v>vrijdag 08 augustus</v>
      </c>
      <c r="I225" s="8"/>
      <c r="K225" s="16">
        <f>I225*Voorblad!$G$10</f>
        <v>0</v>
      </c>
      <c r="L225" s="8"/>
      <c r="M225" s="37"/>
      <c r="O225" s="37"/>
      <c r="Q225" s="37">
        <f t="shared" si="38"/>
        <v>0</v>
      </c>
      <c r="R225">
        <f t="shared" si="39"/>
        <v>0</v>
      </c>
      <c r="S225" s="37"/>
    </row>
    <row r="226" spans="1:19" hidden="1" x14ac:dyDescent="0.2">
      <c r="A226" t="str">
        <f t="shared" si="32"/>
        <v>Q3</v>
      </c>
      <c r="B226" s="1">
        <f t="shared" si="37"/>
        <v>45878</v>
      </c>
      <c r="C226" s="32" t="str">
        <f t="shared" si="33"/>
        <v>zaterdag</v>
      </c>
      <c r="D226" t="str">
        <f t="shared" si="34"/>
        <v>09</v>
      </c>
      <c r="E226" t="str">
        <f t="shared" si="35"/>
        <v>augustus</v>
      </c>
      <c r="G226" t="str">
        <f t="shared" si="36"/>
        <v>zaterdag 09 augustus</v>
      </c>
      <c r="I226" s="8"/>
      <c r="K226" s="16">
        <f>I226*Voorblad!$G$10</f>
        <v>0</v>
      </c>
      <c r="L226" s="8"/>
      <c r="M226" s="37"/>
      <c r="O226" s="37"/>
      <c r="Q226" s="37">
        <f t="shared" si="38"/>
        <v>0</v>
      </c>
      <c r="R226">
        <f t="shared" si="39"/>
        <v>0</v>
      </c>
      <c r="S226" s="37"/>
    </row>
    <row r="227" spans="1:19" hidden="1" x14ac:dyDescent="0.2">
      <c r="A227" t="str">
        <f t="shared" si="32"/>
        <v>Q3</v>
      </c>
      <c r="B227" s="1">
        <f t="shared" si="37"/>
        <v>45879</v>
      </c>
      <c r="C227" s="32" t="str">
        <f t="shared" si="33"/>
        <v>zondag</v>
      </c>
      <c r="D227" t="str">
        <f t="shared" si="34"/>
        <v>10</v>
      </c>
      <c r="E227" t="str">
        <f t="shared" si="35"/>
        <v>augustus</v>
      </c>
      <c r="G227" t="str">
        <f t="shared" si="36"/>
        <v>zondag 10 augustus</v>
      </c>
      <c r="I227" s="8"/>
      <c r="K227" s="16">
        <f>I227*Voorblad!$G$10</f>
        <v>0</v>
      </c>
      <c r="L227" s="8"/>
      <c r="M227" s="37"/>
      <c r="O227" s="37"/>
      <c r="Q227" s="37">
        <f t="shared" si="38"/>
        <v>0</v>
      </c>
      <c r="R227">
        <f t="shared" si="39"/>
        <v>0</v>
      </c>
      <c r="S227" s="37"/>
    </row>
    <row r="228" spans="1:19" x14ac:dyDescent="0.2">
      <c r="A228" t="str">
        <f t="shared" si="32"/>
        <v>Q3</v>
      </c>
      <c r="B228" s="1">
        <f t="shared" si="37"/>
        <v>45880</v>
      </c>
      <c r="C228" s="32" t="str">
        <f t="shared" si="33"/>
        <v>maandag</v>
      </c>
      <c r="D228" t="str">
        <f t="shared" si="34"/>
        <v>11</v>
      </c>
      <c r="E228" t="str">
        <f t="shared" si="35"/>
        <v>augustus</v>
      </c>
      <c r="G228" t="str">
        <f t="shared" si="36"/>
        <v>maandag 11 augustus</v>
      </c>
      <c r="I228" s="8"/>
      <c r="K228" s="16">
        <f>I228*Voorblad!$G$10</f>
        <v>0</v>
      </c>
      <c r="L228" s="8"/>
      <c r="M228" s="37"/>
      <c r="O228" s="37"/>
      <c r="Q228" s="37">
        <f t="shared" si="38"/>
        <v>0</v>
      </c>
      <c r="R228">
        <f t="shared" si="39"/>
        <v>0</v>
      </c>
      <c r="S228" s="37"/>
    </row>
    <row r="229" spans="1:19" x14ac:dyDescent="0.2">
      <c r="A229" t="str">
        <f t="shared" si="32"/>
        <v>Q3</v>
      </c>
      <c r="B229" s="1">
        <f t="shared" si="37"/>
        <v>45881</v>
      </c>
      <c r="C229" s="32" t="str">
        <f t="shared" si="33"/>
        <v>dinsdag</v>
      </c>
      <c r="D229" t="str">
        <f t="shared" si="34"/>
        <v>12</v>
      </c>
      <c r="E229" t="str">
        <f t="shared" si="35"/>
        <v>augustus</v>
      </c>
      <c r="G229" t="str">
        <f t="shared" si="36"/>
        <v>dinsdag 12 augustus</v>
      </c>
      <c r="I229" s="8"/>
      <c r="K229" s="16">
        <f>I229*Voorblad!$G$10</f>
        <v>0</v>
      </c>
      <c r="L229" s="8"/>
      <c r="M229" s="37"/>
      <c r="O229" s="37"/>
      <c r="Q229" s="37">
        <f t="shared" si="38"/>
        <v>0</v>
      </c>
      <c r="R229">
        <f t="shared" si="39"/>
        <v>0</v>
      </c>
      <c r="S229" s="37"/>
    </row>
    <row r="230" spans="1:19" x14ac:dyDescent="0.2">
      <c r="A230" t="str">
        <f t="shared" si="32"/>
        <v>Q3</v>
      </c>
      <c r="B230" s="1">
        <f t="shared" si="37"/>
        <v>45882</v>
      </c>
      <c r="C230" s="32" t="str">
        <f t="shared" si="33"/>
        <v>woensdag</v>
      </c>
      <c r="D230" t="str">
        <f t="shared" si="34"/>
        <v>13</v>
      </c>
      <c r="E230" t="str">
        <f t="shared" si="35"/>
        <v>augustus</v>
      </c>
      <c r="G230" t="str">
        <f t="shared" si="36"/>
        <v>woensdag 13 augustus</v>
      </c>
      <c r="I230" s="8"/>
      <c r="K230" s="16">
        <f>I230*Voorblad!$G$10</f>
        <v>0</v>
      </c>
      <c r="L230" s="8"/>
      <c r="M230" s="37"/>
      <c r="O230" s="37"/>
      <c r="Q230" s="37">
        <f t="shared" si="38"/>
        <v>0</v>
      </c>
      <c r="R230">
        <f t="shared" si="39"/>
        <v>0</v>
      </c>
      <c r="S230" s="37"/>
    </row>
    <row r="231" spans="1:19" x14ac:dyDescent="0.2">
      <c r="A231" t="str">
        <f t="shared" si="32"/>
        <v>Q3</v>
      </c>
      <c r="B231" s="1">
        <f t="shared" si="37"/>
        <v>45883</v>
      </c>
      <c r="C231" s="32" t="str">
        <f t="shared" si="33"/>
        <v>donderdag</v>
      </c>
      <c r="D231" t="str">
        <f t="shared" si="34"/>
        <v>14</v>
      </c>
      <c r="E231" t="str">
        <f t="shared" si="35"/>
        <v>augustus</v>
      </c>
      <c r="G231" t="str">
        <f t="shared" si="36"/>
        <v>donderdag 14 augustus</v>
      </c>
      <c r="I231" s="8"/>
      <c r="K231" s="16">
        <f>I231*Voorblad!$G$10</f>
        <v>0</v>
      </c>
      <c r="L231" s="8"/>
      <c r="M231" s="37"/>
      <c r="O231" s="37"/>
      <c r="Q231" s="37">
        <f t="shared" si="38"/>
        <v>0</v>
      </c>
      <c r="R231">
        <f t="shared" si="39"/>
        <v>0</v>
      </c>
      <c r="S231" s="37"/>
    </row>
    <row r="232" spans="1:19" x14ac:dyDescent="0.2">
      <c r="A232" t="str">
        <f t="shared" si="32"/>
        <v>Q3</v>
      </c>
      <c r="B232" s="1">
        <f t="shared" si="37"/>
        <v>45884</v>
      </c>
      <c r="C232" s="32" t="str">
        <f t="shared" si="33"/>
        <v>vrijdag</v>
      </c>
      <c r="D232" t="str">
        <f t="shared" si="34"/>
        <v>15</v>
      </c>
      <c r="E232" t="str">
        <f t="shared" si="35"/>
        <v>augustus</v>
      </c>
      <c r="G232" t="str">
        <f t="shared" si="36"/>
        <v>vrijdag 15 augustus</v>
      </c>
      <c r="I232" s="8"/>
      <c r="K232" s="16">
        <f>I232*Voorblad!$G$10</f>
        <v>0</v>
      </c>
      <c r="L232" s="8"/>
      <c r="M232" s="37"/>
      <c r="O232" s="37"/>
      <c r="Q232" s="37">
        <f t="shared" si="38"/>
        <v>0</v>
      </c>
      <c r="R232">
        <f t="shared" si="39"/>
        <v>0</v>
      </c>
      <c r="S232" s="37"/>
    </row>
    <row r="233" spans="1:19" hidden="1" x14ac:dyDescent="0.2">
      <c r="A233" t="str">
        <f t="shared" si="32"/>
        <v>Q3</v>
      </c>
      <c r="B233" s="1">
        <f t="shared" si="37"/>
        <v>45885</v>
      </c>
      <c r="C233" s="32" t="str">
        <f t="shared" si="33"/>
        <v>zaterdag</v>
      </c>
      <c r="D233" t="str">
        <f t="shared" si="34"/>
        <v>16</v>
      </c>
      <c r="E233" t="str">
        <f t="shared" si="35"/>
        <v>augustus</v>
      </c>
      <c r="G233" t="str">
        <f t="shared" si="36"/>
        <v>zaterdag 16 augustus</v>
      </c>
      <c r="I233" s="8"/>
      <c r="K233" s="16">
        <f>I233*Voorblad!$G$10</f>
        <v>0</v>
      </c>
      <c r="L233" s="8"/>
      <c r="M233" s="37"/>
      <c r="O233" s="37"/>
      <c r="Q233" s="37">
        <f t="shared" si="38"/>
        <v>0</v>
      </c>
      <c r="R233">
        <f t="shared" si="39"/>
        <v>0</v>
      </c>
      <c r="S233" s="37"/>
    </row>
    <row r="234" spans="1:19" hidden="1" x14ac:dyDescent="0.2">
      <c r="A234" t="str">
        <f t="shared" si="32"/>
        <v>Q3</v>
      </c>
      <c r="B234" s="1">
        <f t="shared" si="37"/>
        <v>45886</v>
      </c>
      <c r="C234" s="32" t="str">
        <f t="shared" si="33"/>
        <v>zondag</v>
      </c>
      <c r="D234" t="str">
        <f t="shared" si="34"/>
        <v>17</v>
      </c>
      <c r="E234" t="str">
        <f t="shared" si="35"/>
        <v>augustus</v>
      </c>
      <c r="G234" t="str">
        <f t="shared" si="36"/>
        <v>zondag 17 augustus</v>
      </c>
      <c r="I234" s="8"/>
      <c r="K234" s="16">
        <f>I234*Voorblad!$G$10</f>
        <v>0</v>
      </c>
      <c r="L234" s="8"/>
      <c r="M234" s="37"/>
      <c r="O234" s="37"/>
      <c r="Q234" s="37">
        <f t="shared" si="38"/>
        <v>0</v>
      </c>
      <c r="R234">
        <f t="shared" si="39"/>
        <v>0</v>
      </c>
      <c r="S234" s="37"/>
    </row>
    <row r="235" spans="1:19" x14ac:dyDescent="0.2">
      <c r="A235" t="str">
        <f t="shared" si="32"/>
        <v>Q3</v>
      </c>
      <c r="B235" s="1">
        <f t="shared" si="37"/>
        <v>45887</v>
      </c>
      <c r="C235" s="32" t="str">
        <f t="shared" si="33"/>
        <v>maandag</v>
      </c>
      <c r="D235" t="str">
        <f t="shared" si="34"/>
        <v>18</v>
      </c>
      <c r="E235" t="str">
        <f t="shared" si="35"/>
        <v>augustus</v>
      </c>
      <c r="G235" t="str">
        <f t="shared" si="36"/>
        <v>maandag 18 augustus</v>
      </c>
      <c r="I235" s="8"/>
      <c r="K235" s="16">
        <f>I235*Voorblad!$G$10</f>
        <v>0</v>
      </c>
      <c r="L235" s="8"/>
      <c r="M235" s="37"/>
      <c r="O235" s="37"/>
      <c r="Q235" s="37">
        <f t="shared" si="38"/>
        <v>0</v>
      </c>
      <c r="R235">
        <f t="shared" si="39"/>
        <v>0</v>
      </c>
      <c r="S235" s="37"/>
    </row>
    <row r="236" spans="1:19" x14ac:dyDescent="0.2">
      <c r="A236" t="str">
        <f t="shared" si="32"/>
        <v>Q3</v>
      </c>
      <c r="B236" s="1">
        <f t="shared" si="37"/>
        <v>45888</v>
      </c>
      <c r="C236" s="32" t="str">
        <f t="shared" si="33"/>
        <v>dinsdag</v>
      </c>
      <c r="D236" t="str">
        <f t="shared" si="34"/>
        <v>19</v>
      </c>
      <c r="E236" t="str">
        <f t="shared" si="35"/>
        <v>augustus</v>
      </c>
      <c r="G236" t="str">
        <f t="shared" si="36"/>
        <v>dinsdag 19 augustus</v>
      </c>
      <c r="I236" s="8"/>
      <c r="K236" s="16">
        <f>I236*Voorblad!$G$10</f>
        <v>0</v>
      </c>
      <c r="L236" s="8"/>
      <c r="M236" s="37"/>
      <c r="O236" s="37"/>
      <c r="Q236" s="37">
        <f t="shared" si="38"/>
        <v>0</v>
      </c>
      <c r="R236">
        <f t="shared" si="39"/>
        <v>0</v>
      </c>
      <c r="S236" s="37"/>
    </row>
    <row r="237" spans="1:19" x14ac:dyDescent="0.2">
      <c r="A237" t="str">
        <f t="shared" si="32"/>
        <v>Q3</v>
      </c>
      <c r="B237" s="1">
        <f t="shared" si="37"/>
        <v>45889</v>
      </c>
      <c r="C237" s="32" t="str">
        <f t="shared" si="33"/>
        <v>woensdag</v>
      </c>
      <c r="D237" t="str">
        <f t="shared" si="34"/>
        <v>20</v>
      </c>
      <c r="E237" t="str">
        <f t="shared" si="35"/>
        <v>augustus</v>
      </c>
      <c r="G237" t="str">
        <f t="shared" si="36"/>
        <v>woensdag 20 augustus</v>
      </c>
      <c r="I237" s="8"/>
      <c r="K237" s="16">
        <f>I237*Voorblad!$G$10</f>
        <v>0</v>
      </c>
      <c r="L237" s="8"/>
      <c r="M237" s="37"/>
      <c r="O237" s="37"/>
      <c r="Q237" s="37">
        <f t="shared" si="38"/>
        <v>0</v>
      </c>
      <c r="R237">
        <f t="shared" si="39"/>
        <v>0</v>
      </c>
      <c r="S237" s="37"/>
    </row>
    <row r="238" spans="1:19" x14ac:dyDescent="0.2">
      <c r="A238" t="str">
        <f t="shared" si="32"/>
        <v>Q3</v>
      </c>
      <c r="B238" s="1">
        <f t="shared" si="37"/>
        <v>45890</v>
      </c>
      <c r="C238" s="32" t="str">
        <f t="shared" si="33"/>
        <v>donderdag</v>
      </c>
      <c r="D238" t="str">
        <f t="shared" si="34"/>
        <v>21</v>
      </c>
      <c r="E238" t="str">
        <f t="shared" si="35"/>
        <v>augustus</v>
      </c>
      <c r="G238" t="str">
        <f t="shared" si="36"/>
        <v>donderdag 21 augustus</v>
      </c>
      <c r="I238" s="8"/>
      <c r="K238" s="16">
        <f>I238*Voorblad!$G$10</f>
        <v>0</v>
      </c>
      <c r="L238" s="8"/>
      <c r="M238" s="37"/>
      <c r="O238" s="37"/>
      <c r="Q238" s="37">
        <f t="shared" si="38"/>
        <v>0</v>
      </c>
      <c r="R238">
        <f t="shared" si="39"/>
        <v>0</v>
      </c>
      <c r="S238" s="37"/>
    </row>
    <row r="239" spans="1:19" x14ac:dyDescent="0.2">
      <c r="A239" t="str">
        <f t="shared" si="32"/>
        <v>Q3</v>
      </c>
      <c r="B239" s="1">
        <f t="shared" si="37"/>
        <v>45891</v>
      </c>
      <c r="C239" s="32" t="str">
        <f t="shared" si="33"/>
        <v>vrijdag</v>
      </c>
      <c r="D239" t="str">
        <f t="shared" si="34"/>
        <v>22</v>
      </c>
      <c r="E239" t="str">
        <f t="shared" si="35"/>
        <v>augustus</v>
      </c>
      <c r="G239" t="str">
        <f t="shared" si="36"/>
        <v>vrijdag 22 augustus</v>
      </c>
      <c r="I239" s="8"/>
      <c r="K239" s="16">
        <f>I239*Voorblad!$G$10</f>
        <v>0</v>
      </c>
      <c r="L239" s="8"/>
      <c r="M239" s="37"/>
      <c r="O239" s="37"/>
      <c r="Q239" s="37">
        <f t="shared" si="38"/>
        <v>0</v>
      </c>
      <c r="R239">
        <f t="shared" si="39"/>
        <v>0</v>
      </c>
      <c r="S239" s="37"/>
    </row>
    <row r="240" spans="1:19" hidden="1" x14ac:dyDescent="0.2">
      <c r="A240" t="str">
        <f t="shared" si="32"/>
        <v>Q3</v>
      </c>
      <c r="B240" s="1">
        <f t="shared" si="37"/>
        <v>45892</v>
      </c>
      <c r="C240" s="32" t="str">
        <f t="shared" si="33"/>
        <v>zaterdag</v>
      </c>
      <c r="D240" t="str">
        <f t="shared" si="34"/>
        <v>23</v>
      </c>
      <c r="E240" t="str">
        <f t="shared" si="35"/>
        <v>augustus</v>
      </c>
      <c r="G240" t="str">
        <f t="shared" si="36"/>
        <v>zaterdag 23 augustus</v>
      </c>
      <c r="I240" s="8"/>
      <c r="K240" s="16">
        <f>I240*Voorblad!$G$10</f>
        <v>0</v>
      </c>
      <c r="L240" s="8"/>
      <c r="M240" s="37"/>
      <c r="O240" s="37"/>
      <c r="Q240" s="37">
        <f t="shared" si="38"/>
        <v>0</v>
      </c>
      <c r="R240">
        <f t="shared" si="39"/>
        <v>0</v>
      </c>
      <c r="S240" s="37"/>
    </row>
    <row r="241" spans="1:19" hidden="1" x14ac:dyDescent="0.2">
      <c r="A241" t="str">
        <f t="shared" si="32"/>
        <v>Q3</v>
      </c>
      <c r="B241" s="1">
        <f t="shared" si="37"/>
        <v>45893</v>
      </c>
      <c r="C241" s="32" t="str">
        <f t="shared" si="33"/>
        <v>zondag</v>
      </c>
      <c r="D241" t="str">
        <f t="shared" si="34"/>
        <v>24</v>
      </c>
      <c r="E241" t="str">
        <f t="shared" si="35"/>
        <v>augustus</v>
      </c>
      <c r="G241" t="str">
        <f t="shared" si="36"/>
        <v>zondag 24 augustus</v>
      </c>
      <c r="I241" s="8"/>
      <c r="K241" s="16">
        <f>I241*Voorblad!$G$10</f>
        <v>0</v>
      </c>
      <c r="L241" s="8"/>
      <c r="M241" s="37"/>
      <c r="O241" s="37"/>
      <c r="Q241" s="37">
        <f t="shared" si="38"/>
        <v>0</v>
      </c>
      <c r="R241">
        <f t="shared" si="39"/>
        <v>0</v>
      </c>
      <c r="S241" s="37"/>
    </row>
    <row r="242" spans="1:19" x14ac:dyDescent="0.2">
      <c r="A242" t="str">
        <f t="shared" si="32"/>
        <v>Q3</v>
      </c>
      <c r="B242" s="1">
        <f t="shared" si="37"/>
        <v>45894</v>
      </c>
      <c r="C242" s="32" t="str">
        <f t="shared" si="33"/>
        <v>maandag</v>
      </c>
      <c r="D242" t="str">
        <f t="shared" si="34"/>
        <v>25</v>
      </c>
      <c r="E242" t="str">
        <f t="shared" si="35"/>
        <v>augustus</v>
      </c>
      <c r="G242" t="str">
        <f t="shared" si="36"/>
        <v>maandag 25 augustus</v>
      </c>
      <c r="I242" s="8"/>
      <c r="K242" s="16">
        <f>I242*Voorblad!$G$10</f>
        <v>0</v>
      </c>
      <c r="L242" s="8"/>
      <c r="M242" s="37"/>
      <c r="O242" s="37"/>
      <c r="Q242" s="37">
        <f t="shared" si="38"/>
        <v>0</v>
      </c>
      <c r="R242">
        <f t="shared" si="39"/>
        <v>0</v>
      </c>
      <c r="S242" s="37"/>
    </row>
    <row r="243" spans="1:19" x14ac:dyDescent="0.2">
      <c r="A243" t="str">
        <f t="shared" si="32"/>
        <v>Q3</v>
      </c>
      <c r="B243" s="1">
        <f t="shared" si="37"/>
        <v>45895</v>
      </c>
      <c r="C243" s="32" t="str">
        <f t="shared" si="33"/>
        <v>dinsdag</v>
      </c>
      <c r="D243" t="str">
        <f t="shared" si="34"/>
        <v>26</v>
      </c>
      <c r="E243" t="str">
        <f t="shared" si="35"/>
        <v>augustus</v>
      </c>
      <c r="G243" t="str">
        <f t="shared" si="36"/>
        <v>dinsdag 26 augustus</v>
      </c>
      <c r="I243" s="8"/>
      <c r="K243" s="16">
        <f>I243*Voorblad!$G$10</f>
        <v>0</v>
      </c>
      <c r="L243" s="8"/>
      <c r="M243" s="37"/>
      <c r="O243" s="37"/>
      <c r="Q243" s="37">
        <f t="shared" si="38"/>
        <v>0</v>
      </c>
      <c r="R243">
        <f t="shared" si="39"/>
        <v>0</v>
      </c>
      <c r="S243" s="37"/>
    </row>
    <row r="244" spans="1:19" x14ac:dyDescent="0.2">
      <c r="A244" t="str">
        <f t="shared" si="32"/>
        <v>Q3</v>
      </c>
      <c r="B244" s="1">
        <f t="shared" si="37"/>
        <v>45896</v>
      </c>
      <c r="C244" s="32" t="str">
        <f t="shared" si="33"/>
        <v>woensdag</v>
      </c>
      <c r="D244" t="str">
        <f t="shared" si="34"/>
        <v>27</v>
      </c>
      <c r="E244" t="str">
        <f t="shared" si="35"/>
        <v>augustus</v>
      </c>
      <c r="G244" t="str">
        <f t="shared" si="36"/>
        <v>woensdag 27 augustus</v>
      </c>
      <c r="I244" s="8"/>
      <c r="K244" s="16">
        <f>I244*Voorblad!$G$10</f>
        <v>0</v>
      </c>
      <c r="L244" s="8"/>
      <c r="M244" s="37"/>
      <c r="O244" s="37"/>
      <c r="Q244" s="37">
        <f t="shared" si="38"/>
        <v>0</v>
      </c>
      <c r="R244">
        <f t="shared" si="39"/>
        <v>0</v>
      </c>
      <c r="S244" s="37"/>
    </row>
    <row r="245" spans="1:19" x14ac:dyDescent="0.2">
      <c r="A245" t="str">
        <f t="shared" si="32"/>
        <v>Q3</v>
      </c>
      <c r="B245" s="1">
        <f t="shared" si="37"/>
        <v>45897</v>
      </c>
      <c r="C245" s="32" t="str">
        <f t="shared" si="33"/>
        <v>donderdag</v>
      </c>
      <c r="D245" t="str">
        <f t="shared" si="34"/>
        <v>28</v>
      </c>
      <c r="E245" t="str">
        <f t="shared" si="35"/>
        <v>augustus</v>
      </c>
      <c r="G245" t="str">
        <f t="shared" si="36"/>
        <v>donderdag 28 augustus</v>
      </c>
      <c r="I245" s="8"/>
      <c r="K245" s="16">
        <f>I245*Voorblad!$G$10</f>
        <v>0</v>
      </c>
      <c r="L245" s="8"/>
      <c r="M245" s="37"/>
      <c r="O245" s="37"/>
      <c r="Q245" s="37">
        <f t="shared" si="38"/>
        <v>0</v>
      </c>
      <c r="R245">
        <f t="shared" si="39"/>
        <v>0</v>
      </c>
      <c r="S245" s="37"/>
    </row>
    <row r="246" spans="1:19" x14ac:dyDescent="0.2">
      <c r="A246" t="str">
        <f t="shared" si="32"/>
        <v>Q3</v>
      </c>
      <c r="B246" s="1">
        <f t="shared" si="37"/>
        <v>45898</v>
      </c>
      <c r="C246" s="32" t="str">
        <f t="shared" si="33"/>
        <v>vrijdag</v>
      </c>
      <c r="D246" t="str">
        <f t="shared" si="34"/>
        <v>29</v>
      </c>
      <c r="E246" t="str">
        <f t="shared" si="35"/>
        <v>augustus</v>
      </c>
      <c r="G246" t="str">
        <f t="shared" si="36"/>
        <v>vrijdag 29 augustus</v>
      </c>
      <c r="I246" s="8"/>
      <c r="K246" s="16">
        <f>I246*Voorblad!$G$10</f>
        <v>0</v>
      </c>
      <c r="L246" s="8"/>
      <c r="M246" s="37"/>
      <c r="O246" s="37"/>
      <c r="Q246" s="37">
        <f t="shared" si="38"/>
        <v>0</v>
      </c>
      <c r="R246">
        <f t="shared" si="39"/>
        <v>0</v>
      </c>
      <c r="S246" s="37"/>
    </row>
    <row r="247" spans="1:19" hidden="1" x14ac:dyDescent="0.2">
      <c r="A247" t="str">
        <f t="shared" si="32"/>
        <v>Q3</v>
      </c>
      <c r="B247" s="1">
        <f t="shared" si="37"/>
        <v>45899</v>
      </c>
      <c r="C247" s="32" t="str">
        <f t="shared" si="33"/>
        <v>zaterdag</v>
      </c>
      <c r="D247" t="str">
        <f t="shared" si="34"/>
        <v>30</v>
      </c>
      <c r="E247" t="str">
        <f t="shared" si="35"/>
        <v>augustus</v>
      </c>
      <c r="G247" t="str">
        <f t="shared" si="36"/>
        <v>zaterdag 30 augustus</v>
      </c>
      <c r="I247" s="8"/>
      <c r="K247" s="16">
        <f>I247*Voorblad!$G$10</f>
        <v>0</v>
      </c>
      <c r="L247" s="8"/>
      <c r="M247" s="37"/>
      <c r="O247" s="37"/>
      <c r="Q247" s="37">
        <f t="shared" ref="Q247:Q281" si="40">IF(A247="Q3",I247,"")</f>
        <v>0</v>
      </c>
      <c r="R247">
        <f t="shared" ref="R247:R281" si="41">IF(A247="Q3",K247,"")</f>
        <v>0</v>
      </c>
      <c r="S247" s="37"/>
    </row>
    <row r="248" spans="1:19" hidden="1" x14ac:dyDescent="0.2">
      <c r="A248" t="str">
        <f t="shared" si="32"/>
        <v>Q3</v>
      </c>
      <c r="B248" s="1">
        <f t="shared" si="37"/>
        <v>45900</v>
      </c>
      <c r="C248" s="32" t="str">
        <f t="shared" si="33"/>
        <v>zondag</v>
      </c>
      <c r="D248" t="str">
        <f t="shared" si="34"/>
        <v>31</v>
      </c>
      <c r="E248" t="str">
        <f t="shared" si="35"/>
        <v>augustus</v>
      </c>
      <c r="G248" t="str">
        <f t="shared" si="36"/>
        <v>zondag 31 augustus</v>
      </c>
      <c r="I248" s="8"/>
      <c r="K248" s="16">
        <f>I248*Voorblad!$G$10</f>
        <v>0</v>
      </c>
      <c r="L248" s="8"/>
      <c r="M248" s="37"/>
      <c r="O248" s="37"/>
      <c r="Q248" s="37">
        <f t="shared" si="40"/>
        <v>0</v>
      </c>
      <c r="R248">
        <f t="shared" si="41"/>
        <v>0</v>
      </c>
      <c r="S248" s="37"/>
    </row>
    <row r="249" spans="1:19" x14ac:dyDescent="0.2">
      <c r="A249" t="str">
        <f t="shared" si="32"/>
        <v>Q3</v>
      </c>
      <c r="B249" s="1">
        <f t="shared" si="37"/>
        <v>45901</v>
      </c>
      <c r="C249" s="32" t="str">
        <f t="shared" si="33"/>
        <v>maandag</v>
      </c>
      <c r="D249" t="str">
        <f t="shared" si="34"/>
        <v>01</v>
      </c>
      <c r="E249" t="str">
        <f t="shared" si="35"/>
        <v>september</v>
      </c>
      <c r="G249" t="str">
        <f t="shared" si="36"/>
        <v>maandag 01 september</v>
      </c>
      <c r="I249" s="8"/>
      <c r="K249" s="16">
        <f>I249*Voorblad!$G$10</f>
        <v>0</v>
      </c>
      <c r="L249" s="8"/>
      <c r="M249" s="37"/>
      <c r="O249" s="37"/>
      <c r="Q249" s="37">
        <f t="shared" si="40"/>
        <v>0</v>
      </c>
      <c r="R249">
        <f t="shared" si="41"/>
        <v>0</v>
      </c>
      <c r="S249" s="37"/>
    </row>
    <row r="250" spans="1:19" x14ac:dyDescent="0.2">
      <c r="A250" t="str">
        <f t="shared" si="32"/>
        <v>Q3</v>
      </c>
      <c r="B250" s="1">
        <f t="shared" si="37"/>
        <v>45902</v>
      </c>
      <c r="C250" s="32" t="str">
        <f t="shared" si="33"/>
        <v>dinsdag</v>
      </c>
      <c r="D250" t="str">
        <f t="shared" si="34"/>
        <v>02</v>
      </c>
      <c r="E250" t="str">
        <f t="shared" si="35"/>
        <v>september</v>
      </c>
      <c r="G250" t="str">
        <f t="shared" si="36"/>
        <v>dinsdag 02 september</v>
      </c>
      <c r="I250" s="8"/>
      <c r="K250" s="16">
        <f>I250*Voorblad!$G$10</f>
        <v>0</v>
      </c>
      <c r="L250" s="8"/>
      <c r="M250" s="37"/>
      <c r="O250" s="37"/>
      <c r="Q250" s="37">
        <f t="shared" si="40"/>
        <v>0</v>
      </c>
      <c r="R250">
        <f t="shared" si="41"/>
        <v>0</v>
      </c>
      <c r="S250" s="37"/>
    </row>
    <row r="251" spans="1:19" x14ac:dyDescent="0.2">
      <c r="A251" t="str">
        <f t="shared" si="32"/>
        <v>Q3</v>
      </c>
      <c r="B251" s="1">
        <f t="shared" si="37"/>
        <v>45903</v>
      </c>
      <c r="C251" s="32" t="str">
        <f t="shared" si="33"/>
        <v>woensdag</v>
      </c>
      <c r="D251" t="str">
        <f t="shared" si="34"/>
        <v>03</v>
      </c>
      <c r="E251" t="str">
        <f t="shared" si="35"/>
        <v>september</v>
      </c>
      <c r="G251" t="str">
        <f t="shared" si="36"/>
        <v>woensdag 03 september</v>
      </c>
      <c r="I251" s="8"/>
      <c r="K251" s="16">
        <f>I251*Voorblad!$G$10</f>
        <v>0</v>
      </c>
      <c r="L251" s="8"/>
      <c r="M251" s="37"/>
      <c r="O251" s="37"/>
      <c r="Q251" s="37">
        <f t="shared" si="40"/>
        <v>0</v>
      </c>
      <c r="R251">
        <f t="shared" si="41"/>
        <v>0</v>
      </c>
      <c r="S251" s="37"/>
    </row>
    <row r="252" spans="1:19" x14ac:dyDescent="0.2">
      <c r="A252" t="str">
        <f t="shared" si="32"/>
        <v>Q3</v>
      </c>
      <c r="B252" s="1">
        <f t="shared" si="37"/>
        <v>45904</v>
      </c>
      <c r="C252" s="32" t="str">
        <f t="shared" si="33"/>
        <v>donderdag</v>
      </c>
      <c r="D252" t="str">
        <f t="shared" si="34"/>
        <v>04</v>
      </c>
      <c r="E252" t="str">
        <f t="shared" si="35"/>
        <v>september</v>
      </c>
      <c r="G252" t="str">
        <f t="shared" si="36"/>
        <v>donderdag 04 september</v>
      </c>
      <c r="I252" s="8"/>
      <c r="K252" s="16">
        <f>I252*Voorblad!$G$10</f>
        <v>0</v>
      </c>
      <c r="L252" s="8"/>
      <c r="M252" s="37"/>
      <c r="O252" s="37"/>
      <c r="Q252" s="37">
        <f t="shared" si="40"/>
        <v>0</v>
      </c>
      <c r="R252">
        <f t="shared" si="41"/>
        <v>0</v>
      </c>
      <c r="S252" s="37"/>
    </row>
    <row r="253" spans="1:19" x14ac:dyDescent="0.2">
      <c r="A253" t="str">
        <f t="shared" si="32"/>
        <v>Q3</v>
      </c>
      <c r="B253" s="1">
        <f t="shared" si="37"/>
        <v>45905</v>
      </c>
      <c r="C253" s="32" t="str">
        <f t="shared" si="33"/>
        <v>vrijdag</v>
      </c>
      <c r="D253" t="str">
        <f t="shared" si="34"/>
        <v>05</v>
      </c>
      <c r="E253" t="str">
        <f t="shared" si="35"/>
        <v>september</v>
      </c>
      <c r="G253" t="str">
        <f t="shared" si="36"/>
        <v>vrijdag 05 september</v>
      </c>
      <c r="I253" s="8"/>
      <c r="K253" s="16">
        <f>I253*Voorblad!$G$10</f>
        <v>0</v>
      </c>
      <c r="L253" s="8"/>
      <c r="M253" s="37"/>
      <c r="O253" s="37"/>
      <c r="Q253" s="37">
        <f t="shared" si="40"/>
        <v>0</v>
      </c>
      <c r="R253">
        <f t="shared" si="41"/>
        <v>0</v>
      </c>
      <c r="S253" s="37"/>
    </row>
    <row r="254" spans="1:19" hidden="1" x14ac:dyDescent="0.2">
      <c r="A254" t="str">
        <f t="shared" si="32"/>
        <v>Q3</v>
      </c>
      <c r="B254" s="1">
        <f t="shared" si="37"/>
        <v>45906</v>
      </c>
      <c r="C254" s="32" t="str">
        <f t="shared" si="33"/>
        <v>zaterdag</v>
      </c>
      <c r="D254" t="str">
        <f t="shared" si="34"/>
        <v>06</v>
      </c>
      <c r="E254" t="str">
        <f t="shared" si="35"/>
        <v>september</v>
      </c>
      <c r="G254" t="str">
        <f t="shared" si="36"/>
        <v>zaterdag 06 september</v>
      </c>
      <c r="I254" s="8"/>
      <c r="K254" s="16">
        <f>I254*Voorblad!$G$10</f>
        <v>0</v>
      </c>
      <c r="L254" s="8"/>
      <c r="M254" s="37"/>
      <c r="O254" s="37"/>
      <c r="Q254" s="37">
        <f t="shared" si="40"/>
        <v>0</v>
      </c>
      <c r="R254">
        <f t="shared" si="41"/>
        <v>0</v>
      </c>
      <c r="S254" s="37"/>
    </row>
    <row r="255" spans="1:19" hidden="1" x14ac:dyDescent="0.2">
      <c r="A255" t="str">
        <f t="shared" si="32"/>
        <v>Q3</v>
      </c>
      <c r="B255" s="1">
        <f t="shared" si="37"/>
        <v>45907</v>
      </c>
      <c r="C255" s="32" t="str">
        <f t="shared" si="33"/>
        <v>zondag</v>
      </c>
      <c r="D255" t="str">
        <f t="shared" si="34"/>
        <v>07</v>
      </c>
      <c r="E255" t="str">
        <f t="shared" si="35"/>
        <v>september</v>
      </c>
      <c r="G255" t="str">
        <f t="shared" si="36"/>
        <v>zondag 07 september</v>
      </c>
      <c r="I255" s="8"/>
      <c r="K255" s="16">
        <f>I255*Voorblad!$G$10</f>
        <v>0</v>
      </c>
      <c r="L255" s="8"/>
      <c r="M255" s="37"/>
      <c r="O255" s="37"/>
      <c r="Q255" s="37">
        <f t="shared" si="40"/>
        <v>0</v>
      </c>
      <c r="R255">
        <f t="shared" si="41"/>
        <v>0</v>
      </c>
      <c r="S255" s="37"/>
    </row>
    <row r="256" spans="1:19" x14ac:dyDescent="0.2">
      <c r="A256" t="str">
        <f t="shared" si="32"/>
        <v>Q3</v>
      </c>
      <c r="B256" s="1">
        <f t="shared" si="37"/>
        <v>45908</v>
      </c>
      <c r="C256" s="32" t="str">
        <f t="shared" si="33"/>
        <v>maandag</v>
      </c>
      <c r="D256" t="str">
        <f t="shared" si="34"/>
        <v>08</v>
      </c>
      <c r="E256" t="str">
        <f t="shared" si="35"/>
        <v>september</v>
      </c>
      <c r="G256" t="str">
        <f t="shared" si="36"/>
        <v>maandag 08 september</v>
      </c>
      <c r="I256" s="8"/>
      <c r="K256" s="16">
        <f>I256*Voorblad!$G$10</f>
        <v>0</v>
      </c>
      <c r="L256" s="8"/>
      <c r="M256" s="37"/>
      <c r="O256" s="37"/>
      <c r="Q256" s="37">
        <f t="shared" si="40"/>
        <v>0</v>
      </c>
      <c r="R256">
        <f t="shared" si="41"/>
        <v>0</v>
      </c>
      <c r="S256" s="37"/>
    </row>
    <row r="257" spans="1:19" x14ac:dyDescent="0.2">
      <c r="A257" t="str">
        <f t="shared" si="32"/>
        <v>Q3</v>
      </c>
      <c r="B257" s="1">
        <f t="shared" si="37"/>
        <v>45909</v>
      </c>
      <c r="C257" s="32" t="str">
        <f t="shared" si="33"/>
        <v>dinsdag</v>
      </c>
      <c r="D257" t="str">
        <f t="shared" si="34"/>
        <v>09</v>
      </c>
      <c r="E257" t="str">
        <f t="shared" si="35"/>
        <v>september</v>
      </c>
      <c r="G257" t="str">
        <f t="shared" si="36"/>
        <v>dinsdag 09 september</v>
      </c>
      <c r="I257" s="8"/>
      <c r="K257" s="16">
        <f>I257*Voorblad!$G$10</f>
        <v>0</v>
      </c>
      <c r="L257" s="8"/>
      <c r="M257" s="37"/>
      <c r="O257" s="37"/>
      <c r="Q257" s="37">
        <f t="shared" si="40"/>
        <v>0</v>
      </c>
      <c r="R257">
        <f t="shared" si="41"/>
        <v>0</v>
      </c>
      <c r="S257" s="37"/>
    </row>
    <row r="258" spans="1:19" x14ac:dyDescent="0.2">
      <c r="A258" t="str">
        <f t="shared" si="32"/>
        <v>Q3</v>
      </c>
      <c r="B258" s="1">
        <f t="shared" si="37"/>
        <v>45910</v>
      </c>
      <c r="C258" s="32" t="str">
        <f t="shared" si="33"/>
        <v>woensdag</v>
      </c>
      <c r="D258" t="str">
        <f t="shared" si="34"/>
        <v>10</v>
      </c>
      <c r="E258" t="str">
        <f t="shared" si="35"/>
        <v>september</v>
      </c>
      <c r="G258" t="str">
        <f t="shared" si="36"/>
        <v>woensdag 10 september</v>
      </c>
      <c r="I258" s="8"/>
      <c r="K258" s="16">
        <f>I258*Voorblad!$G$10</f>
        <v>0</v>
      </c>
      <c r="L258" s="8"/>
      <c r="M258" s="37"/>
      <c r="O258" s="37"/>
      <c r="Q258" s="37">
        <f t="shared" si="40"/>
        <v>0</v>
      </c>
      <c r="R258">
        <f t="shared" si="41"/>
        <v>0</v>
      </c>
      <c r="S258" s="37"/>
    </row>
    <row r="259" spans="1:19" x14ac:dyDescent="0.2">
      <c r="A259" t="str">
        <f t="shared" si="32"/>
        <v>Q3</v>
      </c>
      <c r="B259" s="1">
        <f t="shared" si="37"/>
        <v>45911</v>
      </c>
      <c r="C259" s="32" t="str">
        <f t="shared" si="33"/>
        <v>donderdag</v>
      </c>
      <c r="D259" t="str">
        <f t="shared" si="34"/>
        <v>11</v>
      </c>
      <c r="E259" t="str">
        <f t="shared" si="35"/>
        <v>september</v>
      </c>
      <c r="G259" t="str">
        <f t="shared" si="36"/>
        <v>donderdag 11 september</v>
      </c>
      <c r="I259" s="8"/>
      <c r="K259" s="16">
        <f>I259*Voorblad!$G$10</f>
        <v>0</v>
      </c>
      <c r="L259" s="8"/>
      <c r="M259" s="37"/>
      <c r="O259" s="37"/>
      <c r="Q259" s="37">
        <f t="shared" si="40"/>
        <v>0</v>
      </c>
      <c r="R259">
        <f t="shared" si="41"/>
        <v>0</v>
      </c>
      <c r="S259" s="37"/>
    </row>
    <row r="260" spans="1:19" x14ac:dyDescent="0.2">
      <c r="A260" t="str">
        <f t="shared" si="32"/>
        <v>Q3</v>
      </c>
      <c r="B260" s="1">
        <f t="shared" si="37"/>
        <v>45912</v>
      </c>
      <c r="C260" s="32" t="str">
        <f t="shared" si="33"/>
        <v>vrijdag</v>
      </c>
      <c r="D260" t="str">
        <f t="shared" si="34"/>
        <v>12</v>
      </c>
      <c r="E260" t="str">
        <f t="shared" si="35"/>
        <v>september</v>
      </c>
      <c r="G260" t="str">
        <f t="shared" si="36"/>
        <v>vrijdag 12 september</v>
      </c>
      <c r="I260" s="8"/>
      <c r="K260" s="16">
        <f>I260*Voorblad!$G$10</f>
        <v>0</v>
      </c>
      <c r="L260" s="8"/>
      <c r="M260" s="37"/>
      <c r="O260" s="37"/>
      <c r="Q260" s="37">
        <f t="shared" si="40"/>
        <v>0</v>
      </c>
      <c r="R260">
        <f t="shared" si="41"/>
        <v>0</v>
      </c>
      <c r="S260" s="37"/>
    </row>
    <row r="261" spans="1:19" hidden="1" x14ac:dyDescent="0.2">
      <c r="A261" t="str">
        <f t="shared" si="32"/>
        <v>Q3</v>
      </c>
      <c r="B261" s="1">
        <f t="shared" si="37"/>
        <v>45913</v>
      </c>
      <c r="C261" s="32" t="str">
        <f t="shared" si="33"/>
        <v>zaterdag</v>
      </c>
      <c r="D261" t="str">
        <f t="shared" si="34"/>
        <v>13</v>
      </c>
      <c r="E261" t="str">
        <f t="shared" si="35"/>
        <v>september</v>
      </c>
      <c r="G261" t="str">
        <f t="shared" si="36"/>
        <v>zaterdag 13 september</v>
      </c>
      <c r="I261" s="8"/>
      <c r="K261" s="16">
        <f>I261*Voorblad!$G$10</f>
        <v>0</v>
      </c>
      <c r="L261" s="8"/>
      <c r="M261" s="37"/>
      <c r="O261" s="37"/>
      <c r="Q261" s="37">
        <f t="shared" si="40"/>
        <v>0</v>
      </c>
      <c r="R261">
        <f t="shared" si="41"/>
        <v>0</v>
      </c>
      <c r="S261" s="37"/>
    </row>
    <row r="262" spans="1:19" hidden="1" x14ac:dyDescent="0.2">
      <c r="A262" t="str">
        <f t="shared" ref="A262:A325" si="42">"Q" &amp; ROUNDUP(MONTH(B262)/3, 0)</f>
        <v>Q3</v>
      </c>
      <c r="B262" s="1">
        <f t="shared" si="37"/>
        <v>45914</v>
      </c>
      <c r="C262" s="32" t="str">
        <f t="shared" ref="C262:C325" si="43">CHOOSE(WEEKDAY(B262),"zondag","maandag","dinsdag","woensdag","donderdag","vrijdag","zaterdag")</f>
        <v>zondag</v>
      </c>
      <c r="D262" t="str">
        <f t="shared" ref="D262:D325" si="44">TEXT($B262,"dd")</f>
        <v>14</v>
      </c>
      <c r="E262" t="str">
        <f t="shared" ref="E262:E325" si="45">TEXT($B262,"mmmm")</f>
        <v>september</v>
      </c>
      <c r="G262" t="str">
        <f t="shared" ref="G262:G325" si="46">C262&amp;" "&amp;TEXT(B262,"dd")&amp;" "&amp;CHOOSE(MONTH(B262),"januari","februari","maart","april","mei","juni","juli","augustus","september","oktober","november","december")</f>
        <v>zondag 14 september</v>
      </c>
      <c r="I262" s="8"/>
      <c r="K262" s="16">
        <f>I262*Voorblad!$G$10</f>
        <v>0</v>
      </c>
      <c r="L262" s="8"/>
      <c r="M262" s="37"/>
      <c r="O262" s="37"/>
      <c r="Q262" s="37">
        <f t="shared" si="40"/>
        <v>0</v>
      </c>
      <c r="R262">
        <f t="shared" si="41"/>
        <v>0</v>
      </c>
      <c r="S262" s="37"/>
    </row>
    <row r="263" spans="1:19" x14ac:dyDescent="0.2">
      <c r="A263" t="str">
        <f t="shared" si="42"/>
        <v>Q3</v>
      </c>
      <c r="B263" s="1">
        <f t="shared" ref="B263:B326" si="47">B262+1</f>
        <v>45915</v>
      </c>
      <c r="C263" s="32" t="str">
        <f t="shared" si="43"/>
        <v>maandag</v>
      </c>
      <c r="D263" t="str">
        <f t="shared" si="44"/>
        <v>15</v>
      </c>
      <c r="E263" t="str">
        <f t="shared" si="45"/>
        <v>september</v>
      </c>
      <c r="G263" t="str">
        <f t="shared" si="46"/>
        <v>maandag 15 september</v>
      </c>
      <c r="I263" s="8"/>
      <c r="K263" s="16">
        <f>I263*Voorblad!$G$10</f>
        <v>0</v>
      </c>
      <c r="L263" s="8"/>
      <c r="M263" s="37"/>
      <c r="O263" s="37"/>
      <c r="Q263" s="37">
        <f t="shared" si="40"/>
        <v>0</v>
      </c>
      <c r="R263">
        <f t="shared" si="41"/>
        <v>0</v>
      </c>
      <c r="S263" s="37"/>
    </row>
    <row r="264" spans="1:19" x14ac:dyDescent="0.2">
      <c r="A264" t="str">
        <f t="shared" si="42"/>
        <v>Q3</v>
      </c>
      <c r="B264" s="1">
        <f t="shared" si="47"/>
        <v>45916</v>
      </c>
      <c r="C264" s="32" t="str">
        <f t="shared" si="43"/>
        <v>dinsdag</v>
      </c>
      <c r="D264" t="str">
        <f t="shared" si="44"/>
        <v>16</v>
      </c>
      <c r="E264" t="str">
        <f t="shared" si="45"/>
        <v>september</v>
      </c>
      <c r="G264" t="str">
        <f t="shared" si="46"/>
        <v>dinsdag 16 september</v>
      </c>
      <c r="I264" s="8"/>
      <c r="K264" s="16">
        <f>I264*Voorblad!$G$10</f>
        <v>0</v>
      </c>
      <c r="L264" s="8"/>
      <c r="M264" s="37"/>
      <c r="O264" s="37"/>
      <c r="Q264" s="37">
        <f t="shared" si="40"/>
        <v>0</v>
      </c>
      <c r="R264">
        <f t="shared" si="41"/>
        <v>0</v>
      </c>
      <c r="S264" s="37"/>
    </row>
    <row r="265" spans="1:19" x14ac:dyDescent="0.2">
      <c r="A265" t="str">
        <f t="shared" si="42"/>
        <v>Q3</v>
      </c>
      <c r="B265" s="1">
        <f t="shared" si="47"/>
        <v>45917</v>
      </c>
      <c r="C265" s="32" t="str">
        <f t="shared" si="43"/>
        <v>woensdag</v>
      </c>
      <c r="D265" t="str">
        <f t="shared" si="44"/>
        <v>17</v>
      </c>
      <c r="E265" t="str">
        <f t="shared" si="45"/>
        <v>september</v>
      </c>
      <c r="G265" t="str">
        <f t="shared" si="46"/>
        <v>woensdag 17 september</v>
      </c>
      <c r="I265" s="8"/>
      <c r="K265" s="16">
        <f>I265*Voorblad!$G$10</f>
        <v>0</v>
      </c>
      <c r="L265" s="8"/>
      <c r="M265" s="37"/>
      <c r="O265" s="37"/>
      <c r="Q265" s="37">
        <f t="shared" si="40"/>
        <v>0</v>
      </c>
      <c r="R265">
        <f t="shared" si="41"/>
        <v>0</v>
      </c>
      <c r="S265" s="37"/>
    </row>
    <row r="266" spans="1:19" x14ac:dyDescent="0.2">
      <c r="A266" t="str">
        <f t="shared" si="42"/>
        <v>Q3</v>
      </c>
      <c r="B266" s="1">
        <f t="shared" si="47"/>
        <v>45918</v>
      </c>
      <c r="C266" s="32" t="str">
        <f t="shared" si="43"/>
        <v>donderdag</v>
      </c>
      <c r="D266" t="str">
        <f t="shared" si="44"/>
        <v>18</v>
      </c>
      <c r="E266" t="str">
        <f t="shared" si="45"/>
        <v>september</v>
      </c>
      <c r="G266" t="str">
        <f t="shared" si="46"/>
        <v>donderdag 18 september</v>
      </c>
      <c r="I266" s="8"/>
      <c r="K266" s="16">
        <f>I266*Voorblad!$G$10</f>
        <v>0</v>
      </c>
      <c r="L266" s="8"/>
      <c r="M266" s="37"/>
      <c r="O266" s="37"/>
      <c r="Q266" s="37">
        <f t="shared" si="40"/>
        <v>0</v>
      </c>
      <c r="R266">
        <f t="shared" si="41"/>
        <v>0</v>
      </c>
      <c r="S266" s="37"/>
    </row>
    <row r="267" spans="1:19" x14ac:dyDescent="0.2">
      <c r="A267" t="str">
        <f t="shared" si="42"/>
        <v>Q3</v>
      </c>
      <c r="B267" s="1">
        <f t="shared" si="47"/>
        <v>45919</v>
      </c>
      <c r="C267" s="32" t="str">
        <f t="shared" si="43"/>
        <v>vrijdag</v>
      </c>
      <c r="D267" t="str">
        <f t="shared" si="44"/>
        <v>19</v>
      </c>
      <c r="E267" t="str">
        <f t="shared" si="45"/>
        <v>september</v>
      </c>
      <c r="G267" t="str">
        <f t="shared" si="46"/>
        <v>vrijdag 19 september</v>
      </c>
      <c r="I267" s="8"/>
      <c r="K267" s="16">
        <f>I267*Voorblad!$G$10</f>
        <v>0</v>
      </c>
      <c r="L267" s="8"/>
      <c r="M267" s="37"/>
      <c r="O267" s="37"/>
      <c r="Q267" s="37">
        <f t="shared" si="40"/>
        <v>0</v>
      </c>
      <c r="R267">
        <f t="shared" si="41"/>
        <v>0</v>
      </c>
      <c r="S267" s="37"/>
    </row>
    <row r="268" spans="1:19" hidden="1" x14ac:dyDescent="0.2">
      <c r="A268" t="str">
        <f t="shared" si="42"/>
        <v>Q3</v>
      </c>
      <c r="B268" s="1">
        <f t="shared" si="47"/>
        <v>45920</v>
      </c>
      <c r="C268" s="32" t="str">
        <f t="shared" si="43"/>
        <v>zaterdag</v>
      </c>
      <c r="D268" t="str">
        <f t="shared" si="44"/>
        <v>20</v>
      </c>
      <c r="E268" t="str">
        <f t="shared" si="45"/>
        <v>september</v>
      </c>
      <c r="G268" t="str">
        <f t="shared" si="46"/>
        <v>zaterdag 20 september</v>
      </c>
      <c r="I268" s="8"/>
      <c r="K268" s="16">
        <f>I268*Voorblad!$G$10</f>
        <v>0</v>
      </c>
      <c r="L268" s="8"/>
      <c r="M268" s="37"/>
      <c r="O268" s="37"/>
      <c r="Q268" s="37">
        <f t="shared" si="40"/>
        <v>0</v>
      </c>
      <c r="R268">
        <f t="shared" si="41"/>
        <v>0</v>
      </c>
      <c r="S268" s="37"/>
    </row>
    <row r="269" spans="1:19" hidden="1" x14ac:dyDescent="0.2">
      <c r="A269" t="str">
        <f t="shared" si="42"/>
        <v>Q3</v>
      </c>
      <c r="B269" s="1">
        <f t="shared" si="47"/>
        <v>45921</v>
      </c>
      <c r="C269" s="32" t="str">
        <f t="shared" si="43"/>
        <v>zondag</v>
      </c>
      <c r="D269" t="str">
        <f t="shared" si="44"/>
        <v>21</v>
      </c>
      <c r="E269" t="str">
        <f t="shared" si="45"/>
        <v>september</v>
      </c>
      <c r="G269" t="str">
        <f t="shared" si="46"/>
        <v>zondag 21 september</v>
      </c>
      <c r="I269" s="8"/>
      <c r="K269" s="16">
        <f>I269*Voorblad!$G$10</f>
        <v>0</v>
      </c>
      <c r="L269" s="8"/>
      <c r="M269" s="37"/>
      <c r="O269" s="37"/>
      <c r="Q269" s="37">
        <f t="shared" si="40"/>
        <v>0</v>
      </c>
      <c r="R269">
        <f t="shared" si="41"/>
        <v>0</v>
      </c>
      <c r="S269" s="37"/>
    </row>
    <row r="270" spans="1:19" x14ac:dyDescent="0.2">
      <c r="A270" t="str">
        <f t="shared" si="42"/>
        <v>Q3</v>
      </c>
      <c r="B270" s="1">
        <f t="shared" si="47"/>
        <v>45922</v>
      </c>
      <c r="C270" s="32" t="str">
        <f t="shared" si="43"/>
        <v>maandag</v>
      </c>
      <c r="D270" t="str">
        <f t="shared" si="44"/>
        <v>22</v>
      </c>
      <c r="E270" t="str">
        <f t="shared" si="45"/>
        <v>september</v>
      </c>
      <c r="G270" t="str">
        <f t="shared" si="46"/>
        <v>maandag 22 september</v>
      </c>
      <c r="I270" s="8"/>
      <c r="K270" s="16">
        <f>I270*Voorblad!$G$10</f>
        <v>0</v>
      </c>
      <c r="L270" s="8"/>
      <c r="M270" s="37"/>
      <c r="O270" s="37"/>
      <c r="Q270" s="37">
        <f t="shared" si="40"/>
        <v>0</v>
      </c>
      <c r="R270">
        <f t="shared" si="41"/>
        <v>0</v>
      </c>
      <c r="S270" s="37"/>
    </row>
    <row r="271" spans="1:19" x14ac:dyDescent="0.2">
      <c r="A271" t="str">
        <f t="shared" si="42"/>
        <v>Q3</v>
      </c>
      <c r="B271" s="1">
        <f t="shared" si="47"/>
        <v>45923</v>
      </c>
      <c r="C271" s="32" t="str">
        <f t="shared" si="43"/>
        <v>dinsdag</v>
      </c>
      <c r="D271" t="str">
        <f t="shared" si="44"/>
        <v>23</v>
      </c>
      <c r="E271" t="str">
        <f t="shared" si="45"/>
        <v>september</v>
      </c>
      <c r="G271" t="str">
        <f t="shared" si="46"/>
        <v>dinsdag 23 september</v>
      </c>
      <c r="I271" s="8"/>
      <c r="K271" s="16">
        <f>I271*Voorblad!$G$10</f>
        <v>0</v>
      </c>
      <c r="L271" s="8"/>
      <c r="M271" s="37"/>
      <c r="O271" s="37"/>
      <c r="Q271" s="37">
        <f t="shared" si="40"/>
        <v>0</v>
      </c>
      <c r="R271">
        <f t="shared" si="41"/>
        <v>0</v>
      </c>
      <c r="S271" s="37"/>
    </row>
    <row r="272" spans="1:19" x14ac:dyDescent="0.2">
      <c r="A272" t="str">
        <f t="shared" si="42"/>
        <v>Q3</v>
      </c>
      <c r="B272" s="1">
        <f t="shared" si="47"/>
        <v>45924</v>
      </c>
      <c r="C272" s="32" t="str">
        <f t="shared" si="43"/>
        <v>woensdag</v>
      </c>
      <c r="D272" t="str">
        <f t="shared" si="44"/>
        <v>24</v>
      </c>
      <c r="E272" t="str">
        <f t="shared" si="45"/>
        <v>september</v>
      </c>
      <c r="G272" t="str">
        <f t="shared" si="46"/>
        <v>woensdag 24 september</v>
      </c>
      <c r="I272" s="8"/>
      <c r="K272" s="16">
        <f>I272*Voorblad!$G$10</f>
        <v>0</v>
      </c>
      <c r="L272" s="8"/>
      <c r="M272" s="37"/>
      <c r="O272" s="37"/>
      <c r="Q272" s="37">
        <f t="shared" si="40"/>
        <v>0</v>
      </c>
      <c r="R272">
        <f t="shared" si="41"/>
        <v>0</v>
      </c>
      <c r="S272" s="37"/>
    </row>
    <row r="273" spans="1:20" x14ac:dyDescent="0.2">
      <c r="A273" t="str">
        <f t="shared" si="42"/>
        <v>Q3</v>
      </c>
      <c r="B273" s="1">
        <f t="shared" si="47"/>
        <v>45925</v>
      </c>
      <c r="C273" s="32" t="str">
        <f t="shared" si="43"/>
        <v>donderdag</v>
      </c>
      <c r="D273" t="str">
        <f t="shared" si="44"/>
        <v>25</v>
      </c>
      <c r="E273" t="str">
        <f t="shared" si="45"/>
        <v>september</v>
      </c>
      <c r="G273" t="str">
        <f t="shared" si="46"/>
        <v>donderdag 25 september</v>
      </c>
      <c r="I273" s="8"/>
      <c r="K273" s="16">
        <f>I273*Voorblad!$G$10</f>
        <v>0</v>
      </c>
      <c r="L273" s="8"/>
      <c r="M273" s="37"/>
      <c r="O273" s="37"/>
      <c r="Q273" s="37">
        <f t="shared" si="40"/>
        <v>0</v>
      </c>
      <c r="R273">
        <f t="shared" si="41"/>
        <v>0</v>
      </c>
      <c r="S273" s="37"/>
    </row>
    <row r="274" spans="1:20" x14ac:dyDescent="0.2">
      <c r="A274" t="str">
        <f t="shared" si="42"/>
        <v>Q3</v>
      </c>
      <c r="B274" s="1">
        <f t="shared" si="47"/>
        <v>45926</v>
      </c>
      <c r="C274" s="32" t="str">
        <f t="shared" si="43"/>
        <v>vrijdag</v>
      </c>
      <c r="D274" t="str">
        <f t="shared" si="44"/>
        <v>26</v>
      </c>
      <c r="E274" t="str">
        <f t="shared" si="45"/>
        <v>september</v>
      </c>
      <c r="G274" t="str">
        <f t="shared" si="46"/>
        <v>vrijdag 26 september</v>
      </c>
      <c r="I274" s="8"/>
      <c r="K274" s="16">
        <f>I274*Voorblad!$G$10</f>
        <v>0</v>
      </c>
      <c r="L274" s="8"/>
      <c r="M274" s="37"/>
      <c r="O274" s="37"/>
      <c r="Q274" s="37">
        <f t="shared" si="40"/>
        <v>0</v>
      </c>
      <c r="R274">
        <f t="shared" si="41"/>
        <v>0</v>
      </c>
      <c r="S274" s="37"/>
    </row>
    <row r="275" spans="1:20" hidden="1" x14ac:dyDescent="0.2">
      <c r="A275" t="str">
        <f t="shared" si="42"/>
        <v>Q3</v>
      </c>
      <c r="B275" s="1">
        <f t="shared" si="47"/>
        <v>45927</v>
      </c>
      <c r="C275" s="32" t="str">
        <f t="shared" si="43"/>
        <v>zaterdag</v>
      </c>
      <c r="D275" t="str">
        <f t="shared" si="44"/>
        <v>27</v>
      </c>
      <c r="E275" t="str">
        <f t="shared" si="45"/>
        <v>september</v>
      </c>
      <c r="G275" t="str">
        <f t="shared" si="46"/>
        <v>zaterdag 27 september</v>
      </c>
      <c r="I275" s="8"/>
      <c r="K275" s="16">
        <f>I275*Voorblad!$G$10</f>
        <v>0</v>
      </c>
      <c r="L275" s="8"/>
      <c r="M275" s="37"/>
      <c r="O275" s="37"/>
      <c r="Q275" s="37">
        <f t="shared" si="40"/>
        <v>0</v>
      </c>
      <c r="R275">
        <f t="shared" si="41"/>
        <v>0</v>
      </c>
      <c r="S275" s="37"/>
    </row>
    <row r="276" spans="1:20" hidden="1" x14ac:dyDescent="0.2">
      <c r="A276" t="str">
        <f t="shared" si="42"/>
        <v>Q3</v>
      </c>
      <c r="B276" s="1">
        <f t="shared" si="47"/>
        <v>45928</v>
      </c>
      <c r="C276" s="32" t="str">
        <f t="shared" si="43"/>
        <v>zondag</v>
      </c>
      <c r="D276" t="str">
        <f t="shared" si="44"/>
        <v>28</v>
      </c>
      <c r="E276" t="str">
        <f t="shared" si="45"/>
        <v>september</v>
      </c>
      <c r="G276" t="str">
        <f t="shared" si="46"/>
        <v>zondag 28 september</v>
      </c>
      <c r="I276" s="8"/>
      <c r="K276" s="16">
        <f>I276*Voorblad!$G$10</f>
        <v>0</v>
      </c>
      <c r="L276" s="8"/>
      <c r="M276" s="37"/>
      <c r="O276" s="37"/>
      <c r="Q276" s="37">
        <f t="shared" si="40"/>
        <v>0</v>
      </c>
      <c r="R276">
        <f t="shared" si="41"/>
        <v>0</v>
      </c>
      <c r="S276" s="37" t="str">
        <f t="shared" ref="S276:S307" si="48">IF(A276="Q4",I276,"")</f>
        <v/>
      </c>
      <c r="T276" t="str">
        <f t="shared" ref="T276:T307" si="49">IF(A276="Q4",K276,"")</f>
        <v/>
      </c>
    </row>
    <row r="277" spans="1:20" x14ac:dyDescent="0.2">
      <c r="A277" t="str">
        <f t="shared" si="42"/>
        <v>Q3</v>
      </c>
      <c r="B277" s="1">
        <f t="shared" si="47"/>
        <v>45929</v>
      </c>
      <c r="C277" s="32" t="str">
        <f t="shared" si="43"/>
        <v>maandag</v>
      </c>
      <c r="D277" t="str">
        <f t="shared" si="44"/>
        <v>29</v>
      </c>
      <c r="E277" t="str">
        <f t="shared" si="45"/>
        <v>september</v>
      </c>
      <c r="G277" t="str">
        <f t="shared" si="46"/>
        <v>maandag 29 september</v>
      </c>
      <c r="I277" s="8"/>
      <c r="K277" s="16">
        <f>I277*Voorblad!$G$10</f>
        <v>0</v>
      </c>
      <c r="L277" s="8"/>
      <c r="M277" s="37"/>
      <c r="O277" s="37"/>
      <c r="Q277" s="37">
        <f t="shared" si="40"/>
        <v>0</v>
      </c>
      <c r="R277">
        <f t="shared" si="41"/>
        <v>0</v>
      </c>
      <c r="S277" s="37" t="str">
        <f t="shared" si="48"/>
        <v/>
      </c>
      <c r="T277" t="str">
        <f t="shared" si="49"/>
        <v/>
      </c>
    </row>
    <row r="278" spans="1:20" x14ac:dyDescent="0.2">
      <c r="A278" t="str">
        <f t="shared" si="42"/>
        <v>Q3</v>
      </c>
      <c r="B278" s="1">
        <f t="shared" si="47"/>
        <v>45930</v>
      </c>
      <c r="C278" s="32" t="str">
        <f t="shared" si="43"/>
        <v>dinsdag</v>
      </c>
      <c r="D278" t="str">
        <f t="shared" si="44"/>
        <v>30</v>
      </c>
      <c r="E278" t="str">
        <f t="shared" si="45"/>
        <v>september</v>
      </c>
      <c r="G278" t="str">
        <f t="shared" si="46"/>
        <v>dinsdag 30 september</v>
      </c>
      <c r="I278" s="8"/>
      <c r="K278" s="16">
        <f>I278*Voorblad!$G$10</f>
        <v>0</v>
      </c>
      <c r="L278" s="8"/>
      <c r="M278" s="37"/>
      <c r="O278" s="37"/>
      <c r="Q278" s="37">
        <f t="shared" si="40"/>
        <v>0</v>
      </c>
      <c r="R278">
        <f t="shared" si="41"/>
        <v>0</v>
      </c>
      <c r="S278" s="37" t="str">
        <f t="shared" si="48"/>
        <v/>
      </c>
      <c r="T278" t="str">
        <f t="shared" si="49"/>
        <v/>
      </c>
    </row>
    <row r="279" spans="1:20" hidden="1" x14ac:dyDescent="0.2">
      <c r="A279" t="str">
        <f t="shared" si="42"/>
        <v>Q4</v>
      </c>
      <c r="B279" s="1">
        <f t="shared" si="47"/>
        <v>45931</v>
      </c>
      <c r="C279" s="32" t="str">
        <f t="shared" si="43"/>
        <v>woensdag</v>
      </c>
      <c r="D279" t="str">
        <f t="shared" si="44"/>
        <v>01</v>
      </c>
      <c r="E279" t="str">
        <f t="shared" si="45"/>
        <v>oktober</v>
      </c>
      <c r="G279" t="str">
        <f t="shared" si="46"/>
        <v>woensdag 01 oktober</v>
      </c>
      <c r="I279" s="8"/>
      <c r="K279" s="16">
        <f>I279*Voorblad!$G$10</f>
        <v>0</v>
      </c>
      <c r="L279" s="8"/>
      <c r="M279" s="37"/>
      <c r="O279" s="37"/>
      <c r="Q279" s="37" t="str">
        <f t="shared" si="40"/>
        <v/>
      </c>
      <c r="R279" t="str">
        <f t="shared" si="41"/>
        <v/>
      </c>
      <c r="S279" s="37">
        <f t="shared" si="48"/>
        <v>0</v>
      </c>
      <c r="T279">
        <f t="shared" si="49"/>
        <v>0</v>
      </c>
    </row>
    <row r="280" spans="1:20" hidden="1" x14ac:dyDescent="0.2">
      <c r="A280" t="str">
        <f t="shared" si="42"/>
        <v>Q4</v>
      </c>
      <c r="B280" s="1">
        <f t="shared" si="47"/>
        <v>45932</v>
      </c>
      <c r="C280" s="32" t="str">
        <f t="shared" si="43"/>
        <v>donderdag</v>
      </c>
      <c r="D280" t="str">
        <f t="shared" si="44"/>
        <v>02</v>
      </c>
      <c r="E280" t="str">
        <f t="shared" si="45"/>
        <v>oktober</v>
      </c>
      <c r="G280" t="str">
        <f t="shared" si="46"/>
        <v>donderdag 02 oktober</v>
      </c>
      <c r="I280" s="8"/>
      <c r="K280" s="16">
        <f>I280*Voorblad!$G$10</f>
        <v>0</v>
      </c>
      <c r="L280" s="8"/>
      <c r="M280" s="37"/>
      <c r="O280" s="37"/>
      <c r="Q280" s="37" t="str">
        <f t="shared" si="40"/>
        <v/>
      </c>
      <c r="R280" t="str">
        <f t="shared" si="41"/>
        <v/>
      </c>
      <c r="S280" s="37">
        <f t="shared" si="48"/>
        <v>0</v>
      </c>
      <c r="T280">
        <f t="shared" si="49"/>
        <v>0</v>
      </c>
    </row>
    <row r="281" spans="1:20" hidden="1" x14ac:dyDescent="0.2">
      <c r="A281" t="str">
        <f t="shared" si="42"/>
        <v>Q4</v>
      </c>
      <c r="B281" s="1">
        <f t="shared" si="47"/>
        <v>45933</v>
      </c>
      <c r="C281" s="32" t="str">
        <f t="shared" si="43"/>
        <v>vrijdag</v>
      </c>
      <c r="D281" t="str">
        <f t="shared" si="44"/>
        <v>03</v>
      </c>
      <c r="E281" t="str">
        <f t="shared" si="45"/>
        <v>oktober</v>
      </c>
      <c r="G281" t="str">
        <f t="shared" si="46"/>
        <v>vrijdag 03 oktober</v>
      </c>
      <c r="I281" s="8"/>
      <c r="K281" s="16">
        <f>I281*Voorblad!$G$10</f>
        <v>0</v>
      </c>
      <c r="L281" s="8"/>
      <c r="M281" s="37"/>
      <c r="O281" s="37"/>
      <c r="Q281" s="37" t="str">
        <f t="shared" si="40"/>
        <v/>
      </c>
      <c r="R281" t="str">
        <f t="shared" si="41"/>
        <v/>
      </c>
      <c r="S281" s="37">
        <f t="shared" si="48"/>
        <v>0</v>
      </c>
      <c r="T281">
        <f t="shared" si="49"/>
        <v>0</v>
      </c>
    </row>
    <row r="282" spans="1:20" hidden="1" x14ac:dyDescent="0.2">
      <c r="A282" t="str">
        <f t="shared" si="42"/>
        <v>Q4</v>
      </c>
      <c r="B282" s="1">
        <f t="shared" si="47"/>
        <v>45934</v>
      </c>
      <c r="C282" s="32" t="str">
        <f t="shared" si="43"/>
        <v>zaterdag</v>
      </c>
      <c r="D282" t="str">
        <f t="shared" si="44"/>
        <v>04</v>
      </c>
      <c r="E282" t="str">
        <f t="shared" si="45"/>
        <v>oktober</v>
      </c>
      <c r="G282" t="str">
        <f t="shared" si="46"/>
        <v>zaterdag 04 oktober</v>
      </c>
      <c r="I282" s="8"/>
      <c r="K282" s="16">
        <f>I282*Voorblad!$G$10</f>
        <v>0</v>
      </c>
      <c r="L282" s="8"/>
      <c r="M282" s="37"/>
      <c r="O282" s="37"/>
      <c r="Q282" s="37"/>
      <c r="S282" s="37">
        <f t="shared" si="48"/>
        <v>0</v>
      </c>
      <c r="T282">
        <f t="shared" si="49"/>
        <v>0</v>
      </c>
    </row>
    <row r="283" spans="1:20" hidden="1" x14ac:dyDescent="0.2">
      <c r="A283" t="str">
        <f t="shared" si="42"/>
        <v>Q4</v>
      </c>
      <c r="B283" s="1">
        <f t="shared" si="47"/>
        <v>45935</v>
      </c>
      <c r="C283" s="32" t="str">
        <f t="shared" si="43"/>
        <v>zondag</v>
      </c>
      <c r="D283" t="str">
        <f t="shared" si="44"/>
        <v>05</v>
      </c>
      <c r="E283" t="str">
        <f t="shared" si="45"/>
        <v>oktober</v>
      </c>
      <c r="G283" t="str">
        <f t="shared" si="46"/>
        <v>zondag 05 oktober</v>
      </c>
      <c r="I283" s="8"/>
      <c r="K283" s="16">
        <f>I283*Voorblad!$G$10</f>
        <v>0</v>
      </c>
      <c r="L283" s="8"/>
      <c r="M283" s="37"/>
      <c r="O283" s="37"/>
      <c r="Q283" s="37"/>
      <c r="S283" s="37">
        <f t="shared" si="48"/>
        <v>0</v>
      </c>
      <c r="T283">
        <f t="shared" si="49"/>
        <v>0</v>
      </c>
    </row>
    <row r="284" spans="1:20" hidden="1" x14ac:dyDescent="0.2">
      <c r="A284" t="str">
        <f t="shared" si="42"/>
        <v>Q4</v>
      </c>
      <c r="B284" s="1">
        <f t="shared" si="47"/>
        <v>45936</v>
      </c>
      <c r="C284" s="32" t="str">
        <f t="shared" si="43"/>
        <v>maandag</v>
      </c>
      <c r="D284" t="str">
        <f t="shared" si="44"/>
        <v>06</v>
      </c>
      <c r="E284" t="str">
        <f t="shared" si="45"/>
        <v>oktober</v>
      </c>
      <c r="G284" t="str">
        <f t="shared" si="46"/>
        <v>maandag 06 oktober</v>
      </c>
      <c r="I284" s="8"/>
      <c r="K284" s="16">
        <f>I284*Voorblad!$G$10</f>
        <v>0</v>
      </c>
      <c r="L284" s="8"/>
      <c r="M284" s="37"/>
      <c r="O284" s="37"/>
      <c r="Q284" s="37"/>
      <c r="S284" s="37">
        <f t="shared" si="48"/>
        <v>0</v>
      </c>
      <c r="T284">
        <f t="shared" si="49"/>
        <v>0</v>
      </c>
    </row>
    <row r="285" spans="1:20" hidden="1" x14ac:dyDescent="0.2">
      <c r="A285" t="str">
        <f t="shared" si="42"/>
        <v>Q4</v>
      </c>
      <c r="B285" s="1">
        <f t="shared" si="47"/>
        <v>45937</v>
      </c>
      <c r="C285" s="32" t="str">
        <f t="shared" si="43"/>
        <v>dinsdag</v>
      </c>
      <c r="D285" t="str">
        <f t="shared" si="44"/>
        <v>07</v>
      </c>
      <c r="E285" t="str">
        <f t="shared" si="45"/>
        <v>oktober</v>
      </c>
      <c r="G285" t="str">
        <f t="shared" si="46"/>
        <v>dinsdag 07 oktober</v>
      </c>
      <c r="I285" s="8"/>
      <c r="K285" s="16">
        <f>I285*Voorblad!$G$10</f>
        <v>0</v>
      </c>
      <c r="L285" s="8"/>
      <c r="M285" s="37"/>
      <c r="O285" s="37"/>
      <c r="Q285" s="37"/>
      <c r="S285" s="37">
        <f t="shared" si="48"/>
        <v>0</v>
      </c>
      <c r="T285">
        <f t="shared" si="49"/>
        <v>0</v>
      </c>
    </row>
    <row r="286" spans="1:20" hidden="1" x14ac:dyDescent="0.2">
      <c r="A286" t="str">
        <f t="shared" si="42"/>
        <v>Q4</v>
      </c>
      <c r="B286" s="1">
        <f t="shared" si="47"/>
        <v>45938</v>
      </c>
      <c r="C286" s="32" t="str">
        <f t="shared" si="43"/>
        <v>woensdag</v>
      </c>
      <c r="D286" t="str">
        <f t="shared" si="44"/>
        <v>08</v>
      </c>
      <c r="E286" t="str">
        <f t="shared" si="45"/>
        <v>oktober</v>
      </c>
      <c r="G286" t="str">
        <f t="shared" si="46"/>
        <v>woensdag 08 oktober</v>
      </c>
      <c r="I286" s="8"/>
      <c r="K286" s="16">
        <f>I286*Voorblad!$G$10</f>
        <v>0</v>
      </c>
      <c r="L286" s="8"/>
      <c r="M286" s="37"/>
      <c r="O286" s="37"/>
      <c r="Q286" s="37"/>
      <c r="S286" s="37">
        <f t="shared" si="48"/>
        <v>0</v>
      </c>
      <c r="T286">
        <f t="shared" si="49"/>
        <v>0</v>
      </c>
    </row>
    <row r="287" spans="1:20" hidden="1" x14ac:dyDescent="0.2">
      <c r="A287" t="str">
        <f t="shared" si="42"/>
        <v>Q4</v>
      </c>
      <c r="B287" s="1">
        <f t="shared" si="47"/>
        <v>45939</v>
      </c>
      <c r="C287" s="32" t="str">
        <f t="shared" si="43"/>
        <v>donderdag</v>
      </c>
      <c r="D287" t="str">
        <f t="shared" si="44"/>
        <v>09</v>
      </c>
      <c r="E287" t="str">
        <f t="shared" si="45"/>
        <v>oktober</v>
      </c>
      <c r="G287" t="str">
        <f t="shared" si="46"/>
        <v>donderdag 09 oktober</v>
      </c>
      <c r="I287" s="8"/>
      <c r="K287" s="16">
        <f>I287*Voorblad!$G$10</f>
        <v>0</v>
      </c>
      <c r="L287" s="8"/>
      <c r="M287" s="37"/>
      <c r="O287" s="37"/>
      <c r="Q287" s="37"/>
      <c r="S287" s="37">
        <f t="shared" si="48"/>
        <v>0</v>
      </c>
      <c r="T287">
        <f t="shared" si="49"/>
        <v>0</v>
      </c>
    </row>
    <row r="288" spans="1:20" hidden="1" x14ac:dyDescent="0.2">
      <c r="A288" t="str">
        <f t="shared" si="42"/>
        <v>Q4</v>
      </c>
      <c r="B288" s="1">
        <f t="shared" si="47"/>
        <v>45940</v>
      </c>
      <c r="C288" s="32" t="str">
        <f t="shared" si="43"/>
        <v>vrijdag</v>
      </c>
      <c r="D288" t="str">
        <f t="shared" si="44"/>
        <v>10</v>
      </c>
      <c r="E288" t="str">
        <f t="shared" si="45"/>
        <v>oktober</v>
      </c>
      <c r="G288" t="str">
        <f t="shared" si="46"/>
        <v>vrijdag 10 oktober</v>
      </c>
      <c r="I288" s="8"/>
      <c r="K288" s="16">
        <f>I288*Voorblad!$G$10</f>
        <v>0</v>
      </c>
      <c r="L288" s="8"/>
      <c r="M288" s="37"/>
      <c r="O288" s="37"/>
      <c r="Q288" s="37"/>
      <c r="S288" s="37">
        <f t="shared" si="48"/>
        <v>0</v>
      </c>
      <c r="T288">
        <f t="shared" si="49"/>
        <v>0</v>
      </c>
    </row>
    <row r="289" spans="1:20" hidden="1" x14ac:dyDescent="0.2">
      <c r="A289" t="str">
        <f t="shared" si="42"/>
        <v>Q4</v>
      </c>
      <c r="B289" s="1">
        <f t="shared" si="47"/>
        <v>45941</v>
      </c>
      <c r="C289" s="32" t="str">
        <f t="shared" si="43"/>
        <v>zaterdag</v>
      </c>
      <c r="D289" t="str">
        <f t="shared" si="44"/>
        <v>11</v>
      </c>
      <c r="E289" t="str">
        <f t="shared" si="45"/>
        <v>oktober</v>
      </c>
      <c r="G289" t="str">
        <f t="shared" si="46"/>
        <v>zaterdag 11 oktober</v>
      </c>
      <c r="I289" s="8"/>
      <c r="K289" s="16">
        <f>I289*Voorblad!$G$10</f>
        <v>0</v>
      </c>
      <c r="L289" s="8"/>
      <c r="M289" s="37"/>
      <c r="O289" s="37"/>
      <c r="Q289" s="37"/>
      <c r="S289" s="37">
        <f t="shared" si="48"/>
        <v>0</v>
      </c>
      <c r="T289">
        <f t="shared" si="49"/>
        <v>0</v>
      </c>
    </row>
    <row r="290" spans="1:20" hidden="1" x14ac:dyDescent="0.2">
      <c r="A290" t="str">
        <f t="shared" si="42"/>
        <v>Q4</v>
      </c>
      <c r="B290" s="1">
        <f t="shared" si="47"/>
        <v>45942</v>
      </c>
      <c r="C290" s="32" t="str">
        <f t="shared" si="43"/>
        <v>zondag</v>
      </c>
      <c r="D290" t="str">
        <f t="shared" si="44"/>
        <v>12</v>
      </c>
      <c r="E290" t="str">
        <f t="shared" si="45"/>
        <v>oktober</v>
      </c>
      <c r="G290" t="str">
        <f t="shared" si="46"/>
        <v>zondag 12 oktober</v>
      </c>
      <c r="I290" s="8"/>
      <c r="K290" s="16">
        <f>I290*Voorblad!$G$10</f>
        <v>0</v>
      </c>
      <c r="L290" s="8"/>
      <c r="M290" s="37"/>
      <c r="O290" s="37"/>
      <c r="Q290" s="37"/>
      <c r="S290" s="37">
        <f t="shared" si="48"/>
        <v>0</v>
      </c>
      <c r="T290">
        <f t="shared" si="49"/>
        <v>0</v>
      </c>
    </row>
    <row r="291" spans="1:20" hidden="1" x14ac:dyDescent="0.2">
      <c r="A291" t="str">
        <f t="shared" si="42"/>
        <v>Q4</v>
      </c>
      <c r="B291" s="1">
        <f t="shared" si="47"/>
        <v>45943</v>
      </c>
      <c r="C291" s="32" t="str">
        <f t="shared" si="43"/>
        <v>maandag</v>
      </c>
      <c r="D291" t="str">
        <f t="shared" si="44"/>
        <v>13</v>
      </c>
      <c r="E291" t="str">
        <f t="shared" si="45"/>
        <v>oktober</v>
      </c>
      <c r="G291" t="str">
        <f t="shared" si="46"/>
        <v>maandag 13 oktober</v>
      </c>
      <c r="I291" s="8"/>
      <c r="K291" s="16">
        <f>I291*Voorblad!$G$10</f>
        <v>0</v>
      </c>
      <c r="L291" s="8"/>
      <c r="M291" s="37"/>
      <c r="O291" s="37"/>
      <c r="Q291" s="37"/>
      <c r="S291" s="37">
        <f t="shared" si="48"/>
        <v>0</v>
      </c>
      <c r="T291">
        <f t="shared" si="49"/>
        <v>0</v>
      </c>
    </row>
    <row r="292" spans="1:20" hidden="1" x14ac:dyDescent="0.2">
      <c r="A292" t="str">
        <f t="shared" si="42"/>
        <v>Q4</v>
      </c>
      <c r="B292" s="1">
        <f t="shared" si="47"/>
        <v>45944</v>
      </c>
      <c r="C292" s="32" t="str">
        <f t="shared" si="43"/>
        <v>dinsdag</v>
      </c>
      <c r="D292" t="str">
        <f t="shared" si="44"/>
        <v>14</v>
      </c>
      <c r="E292" t="str">
        <f t="shared" si="45"/>
        <v>oktober</v>
      </c>
      <c r="G292" t="str">
        <f t="shared" si="46"/>
        <v>dinsdag 14 oktober</v>
      </c>
      <c r="I292" s="8"/>
      <c r="K292" s="16">
        <f>I292*Voorblad!$G$10</f>
        <v>0</v>
      </c>
      <c r="L292" s="8"/>
      <c r="M292" s="37"/>
      <c r="O292" s="37"/>
      <c r="Q292" s="37"/>
      <c r="S292" s="37">
        <f t="shared" si="48"/>
        <v>0</v>
      </c>
      <c r="T292">
        <f t="shared" si="49"/>
        <v>0</v>
      </c>
    </row>
    <row r="293" spans="1:20" hidden="1" x14ac:dyDescent="0.2">
      <c r="A293" t="str">
        <f t="shared" si="42"/>
        <v>Q4</v>
      </c>
      <c r="B293" s="1">
        <f t="shared" si="47"/>
        <v>45945</v>
      </c>
      <c r="C293" s="32" t="str">
        <f t="shared" si="43"/>
        <v>woensdag</v>
      </c>
      <c r="D293" t="str">
        <f t="shared" si="44"/>
        <v>15</v>
      </c>
      <c r="E293" t="str">
        <f t="shared" si="45"/>
        <v>oktober</v>
      </c>
      <c r="G293" t="str">
        <f t="shared" si="46"/>
        <v>woensdag 15 oktober</v>
      </c>
      <c r="I293" s="8"/>
      <c r="K293" s="16">
        <f>I293*Voorblad!$G$10</f>
        <v>0</v>
      </c>
      <c r="L293" s="8"/>
      <c r="M293" s="37"/>
      <c r="O293" s="37"/>
      <c r="Q293" s="37"/>
      <c r="S293" s="37">
        <f t="shared" si="48"/>
        <v>0</v>
      </c>
      <c r="T293">
        <f t="shared" si="49"/>
        <v>0</v>
      </c>
    </row>
    <row r="294" spans="1:20" hidden="1" x14ac:dyDescent="0.2">
      <c r="A294" t="str">
        <f t="shared" si="42"/>
        <v>Q4</v>
      </c>
      <c r="B294" s="1">
        <f t="shared" si="47"/>
        <v>45946</v>
      </c>
      <c r="C294" s="32" t="str">
        <f t="shared" si="43"/>
        <v>donderdag</v>
      </c>
      <c r="D294" t="str">
        <f t="shared" si="44"/>
        <v>16</v>
      </c>
      <c r="E294" t="str">
        <f t="shared" si="45"/>
        <v>oktober</v>
      </c>
      <c r="G294" t="str">
        <f t="shared" si="46"/>
        <v>donderdag 16 oktober</v>
      </c>
      <c r="I294" s="8"/>
      <c r="K294" s="16">
        <f>I294*Voorblad!$G$10</f>
        <v>0</v>
      </c>
      <c r="L294" s="8"/>
      <c r="M294" s="37"/>
      <c r="O294" s="37"/>
      <c r="Q294" s="37"/>
      <c r="S294" s="37">
        <f t="shared" si="48"/>
        <v>0</v>
      </c>
      <c r="T294">
        <f t="shared" si="49"/>
        <v>0</v>
      </c>
    </row>
    <row r="295" spans="1:20" hidden="1" x14ac:dyDescent="0.2">
      <c r="A295" t="str">
        <f t="shared" si="42"/>
        <v>Q4</v>
      </c>
      <c r="B295" s="1">
        <f t="shared" si="47"/>
        <v>45947</v>
      </c>
      <c r="C295" s="32" t="str">
        <f t="shared" si="43"/>
        <v>vrijdag</v>
      </c>
      <c r="D295" t="str">
        <f t="shared" si="44"/>
        <v>17</v>
      </c>
      <c r="E295" t="str">
        <f t="shared" si="45"/>
        <v>oktober</v>
      </c>
      <c r="G295" t="str">
        <f t="shared" si="46"/>
        <v>vrijdag 17 oktober</v>
      </c>
      <c r="I295" s="8"/>
      <c r="K295" s="16">
        <f>I295*Voorblad!$G$10</f>
        <v>0</v>
      </c>
      <c r="L295" s="8"/>
      <c r="M295" s="37"/>
      <c r="O295" s="37"/>
      <c r="Q295" s="37"/>
      <c r="S295" s="37">
        <f t="shared" si="48"/>
        <v>0</v>
      </c>
      <c r="T295">
        <f t="shared" si="49"/>
        <v>0</v>
      </c>
    </row>
    <row r="296" spans="1:20" hidden="1" x14ac:dyDescent="0.2">
      <c r="A296" t="str">
        <f t="shared" si="42"/>
        <v>Q4</v>
      </c>
      <c r="B296" s="1">
        <f t="shared" si="47"/>
        <v>45948</v>
      </c>
      <c r="C296" s="32" t="str">
        <f t="shared" si="43"/>
        <v>zaterdag</v>
      </c>
      <c r="D296" t="str">
        <f t="shared" si="44"/>
        <v>18</v>
      </c>
      <c r="E296" t="str">
        <f t="shared" si="45"/>
        <v>oktober</v>
      </c>
      <c r="G296" t="str">
        <f t="shared" si="46"/>
        <v>zaterdag 18 oktober</v>
      </c>
      <c r="I296" s="8"/>
      <c r="K296" s="16">
        <f>I296*Voorblad!$G$10</f>
        <v>0</v>
      </c>
      <c r="L296" s="8"/>
      <c r="M296" s="37"/>
      <c r="O296" s="37"/>
      <c r="Q296" s="37"/>
      <c r="S296" s="37">
        <f t="shared" si="48"/>
        <v>0</v>
      </c>
      <c r="T296">
        <f t="shared" si="49"/>
        <v>0</v>
      </c>
    </row>
    <row r="297" spans="1:20" hidden="1" x14ac:dyDescent="0.2">
      <c r="A297" t="str">
        <f t="shared" si="42"/>
        <v>Q4</v>
      </c>
      <c r="B297" s="1">
        <f t="shared" si="47"/>
        <v>45949</v>
      </c>
      <c r="C297" s="32" t="str">
        <f t="shared" si="43"/>
        <v>zondag</v>
      </c>
      <c r="D297" t="str">
        <f t="shared" si="44"/>
        <v>19</v>
      </c>
      <c r="E297" t="str">
        <f t="shared" si="45"/>
        <v>oktober</v>
      </c>
      <c r="G297" t="str">
        <f t="shared" si="46"/>
        <v>zondag 19 oktober</v>
      </c>
      <c r="I297" s="8"/>
      <c r="K297" s="16">
        <f>I297*Voorblad!$G$10</f>
        <v>0</v>
      </c>
      <c r="L297" s="8"/>
      <c r="M297" s="37"/>
      <c r="O297" s="37"/>
      <c r="Q297" s="37"/>
      <c r="S297" s="37">
        <f t="shared" si="48"/>
        <v>0</v>
      </c>
      <c r="T297">
        <f t="shared" si="49"/>
        <v>0</v>
      </c>
    </row>
    <row r="298" spans="1:20" hidden="1" x14ac:dyDescent="0.2">
      <c r="A298" t="str">
        <f t="shared" si="42"/>
        <v>Q4</v>
      </c>
      <c r="B298" s="1">
        <f t="shared" si="47"/>
        <v>45950</v>
      </c>
      <c r="C298" s="32" t="str">
        <f t="shared" si="43"/>
        <v>maandag</v>
      </c>
      <c r="D298" t="str">
        <f t="shared" si="44"/>
        <v>20</v>
      </c>
      <c r="E298" t="str">
        <f t="shared" si="45"/>
        <v>oktober</v>
      </c>
      <c r="G298" t="str">
        <f t="shared" si="46"/>
        <v>maandag 20 oktober</v>
      </c>
      <c r="I298" s="8"/>
      <c r="K298" s="16">
        <f>I298*Voorblad!$G$10</f>
        <v>0</v>
      </c>
      <c r="L298" s="8"/>
      <c r="M298" s="37"/>
      <c r="O298" s="37"/>
      <c r="Q298" s="37"/>
      <c r="S298" s="37">
        <f t="shared" si="48"/>
        <v>0</v>
      </c>
      <c r="T298">
        <f t="shared" si="49"/>
        <v>0</v>
      </c>
    </row>
    <row r="299" spans="1:20" hidden="1" x14ac:dyDescent="0.2">
      <c r="A299" t="str">
        <f t="shared" si="42"/>
        <v>Q4</v>
      </c>
      <c r="B299" s="1">
        <f t="shared" si="47"/>
        <v>45951</v>
      </c>
      <c r="C299" s="32" t="str">
        <f t="shared" si="43"/>
        <v>dinsdag</v>
      </c>
      <c r="D299" t="str">
        <f t="shared" si="44"/>
        <v>21</v>
      </c>
      <c r="E299" t="str">
        <f t="shared" si="45"/>
        <v>oktober</v>
      </c>
      <c r="G299" t="str">
        <f t="shared" si="46"/>
        <v>dinsdag 21 oktober</v>
      </c>
      <c r="I299" s="8"/>
      <c r="K299" s="16">
        <f>I299*Voorblad!$G$10</f>
        <v>0</v>
      </c>
      <c r="L299" s="8"/>
      <c r="M299" s="37"/>
      <c r="O299" s="37"/>
      <c r="Q299" s="37"/>
      <c r="S299" s="37">
        <f t="shared" si="48"/>
        <v>0</v>
      </c>
      <c r="T299">
        <f t="shared" si="49"/>
        <v>0</v>
      </c>
    </row>
    <row r="300" spans="1:20" hidden="1" x14ac:dyDescent="0.2">
      <c r="A300" t="str">
        <f t="shared" si="42"/>
        <v>Q4</v>
      </c>
      <c r="B300" s="1">
        <f t="shared" si="47"/>
        <v>45952</v>
      </c>
      <c r="C300" s="32" t="str">
        <f t="shared" si="43"/>
        <v>woensdag</v>
      </c>
      <c r="D300" t="str">
        <f t="shared" si="44"/>
        <v>22</v>
      </c>
      <c r="E300" t="str">
        <f t="shared" si="45"/>
        <v>oktober</v>
      </c>
      <c r="G300" t="str">
        <f t="shared" si="46"/>
        <v>woensdag 22 oktober</v>
      </c>
      <c r="I300" s="8"/>
      <c r="K300" s="16">
        <f>I300*Voorblad!$G$10</f>
        <v>0</v>
      </c>
      <c r="L300" s="8"/>
      <c r="M300" s="37"/>
      <c r="O300" s="37"/>
      <c r="Q300" s="37"/>
      <c r="S300" s="37">
        <f t="shared" si="48"/>
        <v>0</v>
      </c>
      <c r="T300">
        <f t="shared" si="49"/>
        <v>0</v>
      </c>
    </row>
    <row r="301" spans="1:20" hidden="1" x14ac:dyDescent="0.2">
      <c r="A301" t="str">
        <f t="shared" si="42"/>
        <v>Q4</v>
      </c>
      <c r="B301" s="1">
        <f t="shared" si="47"/>
        <v>45953</v>
      </c>
      <c r="C301" s="32" t="str">
        <f t="shared" si="43"/>
        <v>donderdag</v>
      </c>
      <c r="D301" t="str">
        <f t="shared" si="44"/>
        <v>23</v>
      </c>
      <c r="E301" t="str">
        <f t="shared" si="45"/>
        <v>oktober</v>
      </c>
      <c r="G301" t="str">
        <f t="shared" si="46"/>
        <v>donderdag 23 oktober</v>
      </c>
      <c r="I301" s="8"/>
      <c r="K301" s="16">
        <f>I301*Voorblad!$G$10</f>
        <v>0</v>
      </c>
      <c r="L301" s="8"/>
      <c r="M301" s="37"/>
      <c r="O301" s="37"/>
      <c r="Q301" s="37"/>
      <c r="S301" s="37">
        <f t="shared" si="48"/>
        <v>0</v>
      </c>
      <c r="T301">
        <f t="shared" si="49"/>
        <v>0</v>
      </c>
    </row>
    <row r="302" spans="1:20" hidden="1" x14ac:dyDescent="0.2">
      <c r="A302" t="str">
        <f t="shared" si="42"/>
        <v>Q4</v>
      </c>
      <c r="B302" s="1">
        <f t="shared" si="47"/>
        <v>45954</v>
      </c>
      <c r="C302" s="32" t="str">
        <f t="shared" si="43"/>
        <v>vrijdag</v>
      </c>
      <c r="D302" t="str">
        <f t="shared" si="44"/>
        <v>24</v>
      </c>
      <c r="E302" t="str">
        <f t="shared" si="45"/>
        <v>oktober</v>
      </c>
      <c r="G302" t="str">
        <f t="shared" si="46"/>
        <v>vrijdag 24 oktober</v>
      </c>
      <c r="I302" s="8"/>
      <c r="K302" s="16">
        <f>I302*Voorblad!$G$10</f>
        <v>0</v>
      </c>
      <c r="L302" s="8"/>
      <c r="M302" s="37"/>
      <c r="O302" s="37"/>
      <c r="Q302" s="37"/>
      <c r="S302" s="37">
        <f t="shared" si="48"/>
        <v>0</v>
      </c>
      <c r="T302">
        <f t="shared" si="49"/>
        <v>0</v>
      </c>
    </row>
    <row r="303" spans="1:20" hidden="1" x14ac:dyDescent="0.2">
      <c r="A303" t="str">
        <f t="shared" si="42"/>
        <v>Q4</v>
      </c>
      <c r="B303" s="1">
        <f t="shared" si="47"/>
        <v>45955</v>
      </c>
      <c r="C303" s="32" t="str">
        <f t="shared" si="43"/>
        <v>zaterdag</v>
      </c>
      <c r="D303" t="str">
        <f t="shared" si="44"/>
        <v>25</v>
      </c>
      <c r="E303" t="str">
        <f t="shared" si="45"/>
        <v>oktober</v>
      </c>
      <c r="G303" t="str">
        <f t="shared" si="46"/>
        <v>zaterdag 25 oktober</v>
      </c>
      <c r="I303" s="8"/>
      <c r="K303" s="16">
        <f>I303*Voorblad!$G$10</f>
        <v>0</v>
      </c>
      <c r="L303" s="8"/>
      <c r="M303" s="37"/>
      <c r="O303" s="37"/>
      <c r="Q303" s="37"/>
      <c r="S303" s="37">
        <f t="shared" si="48"/>
        <v>0</v>
      </c>
      <c r="T303">
        <f t="shared" si="49"/>
        <v>0</v>
      </c>
    </row>
    <row r="304" spans="1:20" hidden="1" x14ac:dyDescent="0.2">
      <c r="A304" t="str">
        <f t="shared" si="42"/>
        <v>Q4</v>
      </c>
      <c r="B304" s="1">
        <f t="shared" si="47"/>
        <v>45956</v>
      </c>
      <c r="C304" s="32" t="str">
        <f t="shared" si="43"/>
        <v>zondag</v>
      </c>
      <c r="D304" t="str">
        <f t="shared" si="44"/>
        <v>26</v>
      </c>
      <c r="E304" t="str">
        <f t="shared" si="45"/>
        <v>oktober</v>
      </c>
      <c r="G304" t="str">
        <f t="shared" si="46"/>
        <v>zondag 26 oktober</v>
      </c>
      <c r="I304" s="8"/>
      <c r="K304" s="16">
        <f>I304*Voorblad!$G$10</f>
        <v>0</v>
      </c>
      <c r="L304" s="8"/>
      <c r="M304" s="37"/>
      <c r="O304" s="37"/>
      <c r="Q304" s="37"/>
      <c r="S304" s="37">
        <f t="shared" si="48"/>
        <v>0</v>
      </c>
      <c r="T304">
        <f t="shared" si="49"/>
        <v>0</v>
      </c>
    </row>
    <row r="305" spans="1:20" hidden="1" x14ac:dyDescent="0.2">
      <c r="A305" t="str">
        <f t="shared" si="42"/>
        <v>Q4</v>
      </c>
      <c r="B305" s="1">
        <f t="shared" si="47"/>
        <v>45957</v>
      </c>
      <c r="C305" s="32" t="str">
        <f t="shared" si="43"/>
        <v>maandag</v>
      </c>
      <c r="D305" t="str">
        <f t="shared" si="44"/>
        <v>27</v>
      </c>
      <c r="E305" t="str">
        <f t="shared" si="45"/>
        <v>oktober</v>
      </c>
      <c r="G305" t="str">
        <f t="shared" si="46"/>
        <v>maandag 27 oktober</v>
      </c>
      <c r="I305" s="8"/>
      <c r="K305" s="16">
        <f>I305*Voorblad!$G$10</f>
        <v>0</v>
      </c>
      <c r="L305" s="8"/>
      <c r="M305" s="37"/>
      <c r="O305" s="37"/>
      <c r="Q305" s="37"/>
      <c r="S305" s="37">
        <f t="shared" si="48"/>
        <v>0</v>
      </c>
      <c r="T305">
        <f t="shared" si="49"/>
        <v>0</v>
      </c>
    </row>
    <row r="306" spans="1:20" hidden="1" x14ac:dyDescent="0.2">
      <c r="A306" t="str">
        <f t="shared" si="42"/>
        <v>Q4</v>
      </c>
      <c r="B306" s="1">
        <f t="shared" si="47"/>
        <v>45958</v>
      </c>
      <c r="C306" s="32" t="str">
        <f t="shared" si="43"/>
        <v>dinsdag</v>
      </c>
      <c r="D306" t="str">
        <f t="shared" si="44"/>
        <v>28</v>
      </c>
      <c r="E306" t="str">
        <f t="shared" si="45"/>
        <v>oktober</v>
      </c>
      <c r="G306" t="str">
        <f t="shared" si="46"/>
        <v>dinsdag 28 oktober</v>
      </c>
      <c r="I306" s="8"/>
      <c r="K306" s="16">
        <f>I306*Voorblad!$G$10</f>
        <v>0</v>
      </c>
      <c r="L306" s="8"/>
      <c r="M306" s="37"/>
      <c r="O306" s="37"/>
      <c r="Q306" s="37"/>
      <c r="S306" s="37">
        <f t="shared" si="48"/>
        <v>0</v>
      </c>
      <c r="T306">
        <f t="shared" si="49"/>
        <v>0</v>
      </c>
    </row>
    <row r="307" spans="1:20" hidden="1" x14ac:dyDescent="0.2">
      <c r="A307" t="str">
        <f t="shared" si="42"/>
        <v>Q4</v>
      </c>
      <c r="B307" s="1">
        <f t="shared" si="47"/>
        <v>45959</v>
      </c>
      <c r="C307" s="32" t="str">
        <f t="shared" si="43"/>
        <v>woensdag</v>
      </c>
      <c r="D307" t="str">
        <f t="shared" si="44"/>
        <v>29</v>
      </c>
      <c r="E307" t="str">
        <f t="shared" si="45"/>
        <v>oktober</v>
      </c>
      <c r="G307" t="str">
        <f t="shared" si="46"/>
        <v>woensdag 29 oktober</v>
      </c>
      <c r="I307" s="8"/>
      <c r="K307" s="16">
        <f>I307*Voorblad!$G$10</f>
        <v>0</v>
      </c>
      <c r="L307" s="8"/>
      <c r="M307" s="37"/>
      <c r="O307" s="37"/>
      <c r="Q307" s="37"/>
      <c r="S307" s="37">
        <f t="shared" si="48"/>
        <v>0</v>
      </c>
      <c r="T307">
        <f t="shared" si="49"/>
        <v>0</v>
      </c>
    </row>
    <row r="308" spans="1:20" hidden="1" x14ac:dyDescent="0.2">
      <c r="A308" t="str">
        <f t="shared" si="42"/>
        <v>Q4</v>
      </c>
      <c r="B308" s="1">
        <f t="shared" si="47"/>
        <v>45960</v>
      </c>
      <c r="C308" s="32" t="str">
        <f t="shared" si="43"/>
        <v>donderdag</v>
      </c>
      <c r="D308" t="str">
        <f t="shared" si="44"/>
        <v>30</v>
      </c>
      <c r="E308" t="str">
        <f t="shared" si="45"/>
        <v>oktober</v>
      </c>
      <c r="G308" t="str">
        <f t="shared" si="46"/>
        <v>donderdag 30 oktober</v>
      </c>
      <c r="I308" s="8"/>
      <c r="K308" s="16">
        <f>I308*Voorblad!$G$10</f>
        <v>0</v>
      </c>
      <c r="L308" s="8"/>
      <c r="M308" s="37"/>
      <c r="O308" s="37"/>
      <c r="Q308" s="37"/>
      <c r="S308" s="37">
        <f t="shared" ref="S308:S339" si="50">IF(A308="Q4",I308,"")</f>
        <v>0</v>
      </c>
      <c r="T308">
        <f t="shared" ref="T308:T339" si="51">IF(A308="Q4",K308,"")</f>
        <v>0</v>
      </c>
    </row>
    <row r="309" spans="1:20" hidden="1" x14ac:dyDescent="0.2">
      <c r="A309" t="str">
        <f t="shared" si="42"/>
        <v>Q4</v>
      </c>
      <c r="B309" s="1">
        <f t="shared" si="47"/>
        <v>45961</v>
      </c>
      <c r="C309" s="32" t="str">
        <f t="shared" si="43"/>
        <v>vrijdag</v>
      </c>
      <c r="D309" t="str">
        <f t="shared" si="44"/>
        <v>31</v>
      </c>
      <c r="E309" t="str">
        <f t="shared" si="45"/>
        <v>oktober</v>
      </c>
      <c r="G309" t="str">
        <f t="shared" si="46"/>
        <v>vrijdag 31 oktober</v>
      </c>
      <c r="I309" s="8"/>
      <c r="K309" s="16">
        <f>I309*Voorblad!$G$10</f>
        <v>0</v>
      </c>
      <c r="L309" s="8"/>
      <c r="M309" s="37"/>
      <c r="O309" s="37"/>
      <c r="Q309" s="37"/>
      <c r="S309" s="37">
        <f t="shared" si="50"/>
        <v>0</v>
      </c>
      <c r="T309">
        <f t="shared" si="51"/>
        <v>0</v>
      </c>
    </row>
    <row r="310" spans="1:20" hidden="1" x14ac:dyDescent="0.2">
      <c r="A310" t="str">
        <f t="shared" si="42"/>
        <v>Q4</v>
      </c>
      <c r="B310" s="1">
        <f t="shared" si="47"/>
        <v>45962</v>
      </c>
      <c r="C310" s="32" t="str">
        <f t="shared" si="43"/>
        <v>zaterdag</v>
      </c>
      <c r="D310" t="str">
        <f t="shared" si="44"/>
        <v>01</v>
      </c>
      <c r="E310" t="str">
        <f t="shared" si="45"/>
        <v>november</v>
      </c>
      <c r="G310" t="str">
        <f t="shared" si="46"/>
        <v>zaterdag 01 november</v>
      </c>
      <c r="I310" s="8"/>
      <c r="K310" s="16">
        <f>I310*Voorblad!$G$10</f>
        <v>0</v>
      </c>
      <c r="L310" s="8"/>
      <c r="M310" s="37"/>
      <c r="O310" s="37"/>
      <c r="Q310" s="37"/>
      <c r="S310" s="37">
        <f t="shared" si="50"/>
        <v>0</v>
      </c>
      <c r="T310">
        <f t="shared" si="51"/>
        <v>0</v>
      </c>
    </row>
    <row r="311" spans="1:20" hidden="1" x14ac:dyDescent="0.2">
      <c r="A311" t="str">
        <f t="shared" si="42"/>
        <v>Q4</v>
      </c>
      <c r="B311" s="1">
        <f t="shared" si="47"/>
        <v>45963</v>
      </c>
      <c r="C311" s="32" t="str">
        <f t="shared" si="43"/>
        <v>zondag</v>
      </c>
      <c r="D311" t="str">
        <f t="shared" si="44"/>
        <v>02</v>
      </c>
      <c r="E311" t="str">
        <f t="shared" si="45"/>
        <v>november</v>
      </c>
      <c r="G311" t="str">
        <f t="shared" si="46"/>
        <v>zondag 02 november</v>
      </c>
      <c r="I311" s="8"/>
      <c r="K311" s="16">
        <f>I311*Voorblad!$G$10</f>
        <v>0</v>
      </c>
      <c r="L311" s="8"/>
      <c r="M311" s="37"/>
      <c r="O311" s="37"/>
      <c r="Q311" s="37"/>
      <c r="S311" s="37">
        <f t="shared" si="50"/>
        <v>0</v>
      </c>
      <c r="T311">
        <f t="shared" si="51"/>
        <v>0</v>
      </c>
    </row>
    <row r="312" spans="1:20" hidden="1" x14ac:dyDescent="0.2">
      <c r="A312" t="str">
        <f t="shared" si="42"/>
        <v>Q4</v>
      </c>
      <c r="B312" s="1">
        <f t="shared" si="47"/>
        <v>45964</v>
      </c>
      <c r="C312" s="32" t="str">
        <f t="shared" si="43"/>
        <v>maandag</v>
      </c>
      <c r="D312" t="str">
        <f t="shared" si="44"/>
        <v>03</v>
      </c>
      <c r="E312" t="str">
        <f t="shared" si="45"/>
        <v>november</v>
      </c>
      <c r="G312" t="str">
        <f t="shared" si="46"/>
        <v>maandag 03 november</v>
      </c>
      <c r="I312" s="8"/>
      <c r="K312" s="16">
        <f>I312*Voorblad!$G$10</f>
        <v>0</v>
      </c>
      <c r="L312" s="8"/>
      <c r="M312" s="37"/>
      <c r="O312" s="37"/>
      <c r="Q312" s="37"/>
      <c r="S312" s="37">
        <f t="shared" si="50"/>
        <v>0</v>
      </c>
      <c r="T312">
        <f t="shared" si="51"/>
        <v>0</v>
      </c>
    </row>
    <row r="313" spans="1:20" hidden="1" x14ac:dyDescent="0.2">
      <c r="A313" t="str">
        <f t="shared" si="42"/>
        <v>Q4</v>
      </c>
      <c r="B313" s="1">
        <f t="shared" si="47"/>
        <v>45965</v>
      </c>
      <c r="C313" s="32" t="str">
        <f t="shared" si="43"/>
        <v>dinsdag</v>
      </c>
      <c r="D313" t="str">
        <f t="shared" si="44"/>
        <v>04</v>
      </c>
      <c r="E313" t="str">
        <f t="shared" si="45"/>
        <v>november</v>
      </c>
      <c r="G313" t="str">
        <f t="shared" si="46"/>
        <v>dinsdag 04 november</v>
      </c>
      <c r="I313" s="8"/>
      <c r="K313" s="16">
        <f>I313*Voorblad!$G$10</f>
        <v>0</v>
      </c>
      <c r="L313" s="8"/>
      <c r="M313" s="37"/>
      <c r="O313" s="37"/>
      <c r="Q313" s="37"/>
      <c r="S313" s="37">
        <f t="shared" si="50"/>
        <v>0</v>
      </c>
      <c r="T313">
        <f t="shared" si="51"/>
        <v>0</v>
      </c>
    </row>
    <row r="314" spans="1:20" hidden="1" x14ac:dyDescent="0.2">
      <c r="A314" t="str">
        <f t="shared" si="42"/>
        <v>Q4</v>
      </c>
      <c r="B314" s="1">
        <f t="shared" si="47"/>
        <v>45966</v>
      </c>
      <c r="C314" s="32" t="str">
        <f t="shared" si="43"/>
        <v>woensdag</v>
      </c>
      <c r="D314" t="str">
        <f t="shared" si="44"/>
        <v>05</v>
      </c>
      <c r="E314" t="str">
        <f t="shared" si="45"/>
        <v>november</v>
      </c>
      <c r="G314" t="str">
        <f t="shared" si="46"/>
        <v>woensdag 05 november</v>
      </c>
      <c r="I314" s="8"/>
      <c r="K314" s="16">
        <f>I314*Voorblad!$G$10</f>
        <v>0</v>
      </c>
      <c r="L314" s="8"/>
      <c r="M314" s="37"/>
      <c r="O314" s="37"/>
      <c r="Q314" s="37"/>
      <c r="S314" s="37">
        <f t="shared" si="50"/>
        <v>0</v>
      </c>
      <c r="T314">
        <f t="shared" si="51"/>
        <v>0</v>
      </c>
    </row>
    <row r="315" spans="1:20" hidden="1" x14ac:dyDescent="0.2">
      <c r="A315" t="str">
        <f t="shared" si="42"/>
        <v>Q4</v>
      </c>
      <c r="B315" s="1">
        <f t="shared" si="47"/>
        <v>45967</v>
      </c>
      <c r="C315" s="32" t="str">
        <f t="shared" si="43"/>
        <v>donderdag</v>
      </c>
      <c r="D315" t="str">
        <f t="shared" si="44"/>
        <v>06</v>
      </c>
      <c r="E315" t="str">
        <f t="shared" si="45"/>
        <v>november</v>
      </c>
      <c r="G315" t="str">
        <f t="shared" si="46"/>
        <v>donderdag 06 november</v>
      </c>
      <c r="I315" s="8"/>
      <c r="K315" s="16">
        <f>I315*Voorblad!$G$10</f>
        <v>0</v>
      </c>
      <c r="L315" s="8"/>
      <c r="M315" s="37"/>
      <c r="O315" s="37"/>
      <c r="Q315" s="37"/>
      <c r="S315" s="37">
        <f t="shared" si="50"/>
        <v>0</v>
      </c>
      <c r="T315">
        <f t="shared" si="51"/>
        <v>0</v>
      </c>
    </row>
    <row r="316" spans="1:20" hidden="1" x14ac:dyDescent="0.2">
      <c r="A316" t="str">
        <f t="shared" si="42"/>
        <v>Q4</v>
      </c>
      <c r="B316" s="1">
        <f t="shared" si="47"/>
        <v>45968</v>
      </c>
      <c r="C316" s="32" t="str">
        <f t="shared" si="43"/>
        <v>vrijdag</v>
      </c>
      <c r="D316" t="str">
        <f t="shared" si="44"/>
        <v>07</v>
      </c>
      <c r="E316" t="str">
        <f t="shared" si="45"/>
        <v>november</v>
      </c>
      <c r="G316" t="str">
        <f t="shared" si="46"/>
        <v>vrijdag 07 november</v>
      </c>
      <c r="I316" s="8"/>
      <c r="K316" s="16">
        <f>I316*Voorblad!$G$10</f>
        <v>0</v>
      </c>
      <c r="L316" s="8"/>
      <c r="M316" s="37"/>
      <c r="O316" s="37"/>
      <c r="Q316" s="37"/>
      <c r="S316" s="37">
        <f t="shared" si="50"/>
        <v>0</v>
      </c>
      <c r="T316">
        <f t="shared" si="51"/>
        <v>0</v>
      </c>
    </row>
    <row r="317" spans="1:20" hidden="1" x14ac:dyDescent="0.2">
      <c r="A317" t="str">
        <f t="shared" si="42"/>
        <v>Q4</v>
      </c>
      <c r="B317" s="1">
        <f t="shared" si="47"/>
        <v>45969</v>
      </c>
      <c r="C317" s="32" t="str">
        <f t="shared" si="43"/>
        <v>zaterdag</v>
      </c>
      <c r="D317" t="str">
        <f t="shared" si="44"/>
        <v>08</v>
      </c>
      <c r="E317" t="str">
        <f t="shared" si="45"/>
        <v>november</v>
      </c>
      <c r="G317" t="str">
        <f t="shared" si="46"/>
        <v>zaterdag 08 november</v>
      </c>
      <c r="I317" s="8"/>
      <c r="K317" s="16">
        <f>I317*Voorblad!$G$10</f>
        <v>0</v>
      </c>
      <c r="L317" s="8"/>
      <c r="M317" s="37"/>
      <c r="O317" s="37"/>
      <c r="Q317" s="37"/>
      <c r="S317" s="37">
        <f t="shared" si="50"/>
        <v>0</v>
      </c>
      <c r="T317">
        <f t="shared" si="51"/>
        <v>0</v>
      </c>
    </row>
    <row r="318" spans="1:20" hidden="1" x14ac:dyDescent="0.2">
      <c r="A318" t="str">
        <f t="shared" si="42"/>
        <v>Q4</v>
      </c>
      <c r="B318" s="1">
        <f t="shared" si="47"/>
        <v>45970</v>
      </c>
      <c r="C318" s="32" t="str">
        <f t="shared" si="43"/>
        <v>zondag</v>
      </c>
      <c r="D318" t="str">
        <f t="shared" si="44"/>
        <v>09</v>
      </c>
      <c r="E318" t="str">
        <f t="shared" si="45"/>
        <v>november</v>
      </c>
      <c r="G318" t="str">
        <f t="shared" si="46"/>
        <v>zondag 09 november</v>
      </c>
      <c r="I318" s="8"/>
      <c r="K318" s="16">
        <f>I318*Voorblad!$G$10</f>
        <v>0</v>
      </c>
      <c r="L318" s="8"/>
      <c r="M318" s="37"/>
      <c r="O318" s="37"/>
      <c r="Q318" s="37"/>
      <c r="S318" s="37">
        <f t="shared" si="50"/>
        <v>0</v>
      </c>
      <c r="T318">
        <f t="shared" si="51"/>
        <v>0</v>
      </c>
    </row>
    <row r="319" spans="1:20" hidden="1" x14ac:dyDescent="0.2">
      <c r="A319" t="str">
        <f t="shared" si="42"/>
        <v>Q4</v>
      </c>
      <c r="B319" s="1">
        <f t="shared" si="47"/>
        <v>45971</v>
      </c>
      <c r="C319" s="32" t="str">
        <f t="shared" si="43"/>
        <v>maandag</v>
      </c>
      <c r="D319" t="str">
        <f t="shared" si="44"/>
        <v>10</v>
      </c>
      <c r="E319" t="str">
        <f t="shared" si="45"/>
        <v>november</v>
      </c>
      <c r="G319" t="str">
        <f t="shared" si="46"/>
        <v>maandag 10 november</v>
      </c>
      <c r="I319" s="8"/>
      <c r="K319" s="16">
        <f>I319*Voorblad!$G$10</f>
        <v>0</v>
      </c>
      <c r="L319" s="8"/>
      <c r="M319" s="37"/>
      <c r="O319" s="37"/>
      <c r="Q319" s="37"/>
      <c r="S319" s="37">
        <f t="shared" si="50"/>
        <v>0</v>
      </c>
      <c r="T319">
        <f t="shared" si="51"/>
        <v>0</v>
      </c>
    </row>
    <row r="320" spans="1:20" hidden="1" x14ac:dyDescent="0.2">
      <c r="A320" t="str">
        <f t="shared" si="42"/>
        <v>Q4</v>
      </c>
      <c r="B320" s="1">
        <f t="shared" si="47"/>
        <v>45972</v>
      </c>
      <c r="C320" s="32" t="str">
        <f t="shared" si="43"/>
        <v>dinsdag</v>
      </c>
      <c r="D320" t="str">
        <f t="shared" si="44"/>
        <v>11</v>
      </c>
      <c r="E320" t="str">
        <f t="shared" si="45"/>
        <v>november</v>
      </c>
      <c r="G320" t="str">
        <f t="shared" si="46"/>
        <v>dinsdag 11 november</v>
      </c>
      <c r="I320" s="8"/>
      <c r="K320" s="16">
        <f>I320*Voorblad!$G$10</f>
        <v>0</v>
      </c>
      <c r="L320" s="8"/>
      <c r="M320" s="37"/>
      <c r="O320" s="37"/>
      <c r="Q320" s="37"/>
      <c r="S320" s="37">
        <f t="shared" si="50"/>
        <v>0</v>
      </c>
      <c r="T320">
        <f t="shared" si="51"/>
        <v>0</v>
      </c>
    </row>
    <row r="321" spans="1:20" hidden="1" x14ac:dyDescent="0.2">
      <c r="A321" t="str">
        <f t="shared" si="42"/>
        <v>Q4</v>
      </c>
      <c r="B321" s="1">
        <f t="shared" si="47"/>
        <v>45973</v>
      </c>
      <c r="C321" s="32" t="str">
        <f t="shared" si="43"/>
        <v>woensdag</v>
      </c>
      <c r="D321" t="str">
        <f t="shared" si="44"/>
        <v>12</v>
      </c>
      <c r="E321" t="str">
        <f t="shared" si="45"/>
        <v>november</v>
      </c>
      <c r="G321" t="str">
        <f t="shared" si="46"/>
        <v>woensdag 12 november</v>
      </c>
      <c r="I321" s="8"/>
      <c r="K321" s="16">
        <f>I321*Voorblad!$G$10</f>
        <v>0</v>
      </c>
      <c r="L321" s="8"/>
      <c r="M321" s="37"/>
      <c r="O321" s="37"/>
      <c r="Q321" s="37"/>
      <c r="S321" s="37">
        <f t="shared" si="50"/>
        <v>0</v>
      </c>
      <c r="T321">
        <f t="shared" si="51"/>
        <v>0</v>
      </c>
    </row>
    <row r="322" spans="1:20" hidden="1" x14ac:dyDescent="0.2">
      <c r="A322" t="str">
        <f t="shared" si="42"/>
        <v>Q4</v>
      </c>
      <c r="B322" s="1">
        <f t="shared" si="47"/>
        <v>45974</v>
      </c>
      <c r="C322" s="32" t="str">
        <f t="shared" si="43"/>
        <v>donderdag</v>
      </c>
      <c r="D322" t="str">
        <f t="shared" si="44"/>
        <v>13</v>
      </c>
      <c r="E322" t="str">
        <f t="shared" si="45"/>
        <v>november</v>
      </c>
      <c r="G322" t="str">
        <f t="shared" si="46"/>
        <v>donderdag 13 november</v>
      </c>
      <c r="I322" s="8"/>
      <c r="K322" s="16">
        <f>I322*Voorblad!$G$10</f>
        <v>0</v>
      </c>
      <c r="L322" s="8"/>
      <c r="M322" s="37"/>
      <c r="O322" s="37"/>
      <c r="Q322" s="37"/>
      <c r="S322" s="37">
        <f t="shared" si="50"/>
        <v>0</v>
      </c>
      <c r="T322">
        <f t="shared" si="51"/>
        <v>0</v>
      </c>
    </row>
    <row r="323" spans="1:20" hidden="1" x14ac:dyDescent="0.2">
      <c r="A323" t="str">
        <f t="shared" si="42"/>
        <v>Q4</v>
      </c>
      <c r="B323" s="1">
        <f t="shared" si="47"/>
        <v>45975</v>
      </c>
      <c r="C323" s="32" t="str">
        <f t="shared" si="43"/>
        <v>vrijdag</v>
      </c>
      <c r="D323" t="str">
        <f t="shared" si="44"/>
        <v>14</v>
      </c>
      <c r="E323" t="str">
        <f t="shared" si="45"/>
        <v>november</v>
      </c>
      <c r="G323" t="str">
        <f t="shared" si="46"/>
        <v>vrijdag 14 november</v>
      </c>
      <c r="I323" s="8"/>
      <c r="K323" s="16">
        <f>I323*Voorblad!$G$10</f>
        <v>0</v>
      </c>
      <c r="L323" s="8"/>
      <c r="M323" s="37"/>
      <c r="O323" s="37"/>
      <c r="Q323" s="37"/>
      <c r="S323" s="37">
        <f t="shared" si="50"/>
        <v>0</v>
      </c>
      <c r="T323">
        <f t="shared" si="51"/>
        <v>0</v>
      </c>
    </row>
    <row r="324" spans="1:20" hidden="1" x14ac:dyDescent="0.2">
      <c r="A324" t="str">
        <f t="shared" si="42"/>
        <v>Q4</v>
      </c>
      <c r="B324" s="1">
        <f t="shared" si="47"/>
        <v>45976</v>
      </c>
      <c r="C324" s="32" t="str">
        <f t="shared" si="43"/>
        <v>zaterdag</v>
      </c>
      <c r="D324" t="str">
        <f t="shared" si="44"/>
        <v>15</v>
      </c>
      <c r="E324" t="str">
        <f t="shared" si="45"/>
        <v>november</v>
      </c>
      <c r="G324" t="str">
        <f t="shared" si="46"/>
        <v>zaterdag 15 november</v>
      </c>
      <c r="I324" s="8"/>
      <c r="K324" s="16">
        <f>I324*Voorblad!$G$10</f>
        <v>0</v>
      </c>
      <c r="L324" s="8"/>
      <c r="M324" s="37"/>
      <c r="O324" s="37"/>
      <c r="Q324" s="37"/>
      <c r="S324" s="37">
        <f t="shared" si="50"/>
        <v>0</v>
      </c>
      <c r="T324">
        <f t="shared" si="51"/>
        <v>0</v>
      </c>
    </row>
    <row r="325" spans="1:20" hidden="1" x14ac:dyDescent="0.2">
      <c r="A325" t="str">
        <f t="shared" si="42"/>
        <v>Q4</v>
      </c>
      <c r="B325" s="1">
        <f t="shared" si="47"/>
        <v>45977</v>
      </c>
      <c r="C325" s="32" t="str">
        <f t="shared" si="43"/>
        <v>zondag</v>
      </c>
      <c r="D325" t="str">
        <f t="shared" si="44"/>
        <v>16</v>
      </c>
      <c r="E325" t="str">
        <f t="shared" si="45"/>
        <v>november</v>
      </c>
      <c r="G325" t="str">
        <f t="shared" si="46"/>
        <v>zondag 16 november</v>
      </c>
      <c r="I325" s="8"/>
      <c r="K325" s="16">
        <f>I325*Voorblad!$G$10</f>
        <v>0</v>
      </c>
      <c r="L325" s="8"/>
      <c r="M325" s="37"/>
      <c r="O325" s="37"/>
      <c r="Q325" s="37"/>
      <c r="S325" s="37">
        <f t="shared" si="50"/>
        <v>0</v>
      </c>
      <c r="T325">
        <f t="shared" si="51"/>
        <v>0</v>
      </c>
    </row>
    <row r="326" spans="1:20" hidden="1" x14ac:dyDescent="0.2">
      <c r="A326" t="str">
        <f t="shared" ref="A326:A366" si="52">"Q" &amp; ROUNDUP(MONTH(B326)/3, 0)</f>
        <v>Q4</v>
      </c>
      <c r="B326" s="1">
        <f t="shared" si="47"/>
        <v>45978</v>
      </c>
      <c r="C326" s="32" t="str">
        <f t="shared" ref="C326:C370" si="53">CHOOSE(WEEKDAY(B326),"zondag","maandag","dinsdag","woensdag","donderdag","vrijdag","zaterdag")</f>
        <v>maandag</v>
      </c>
      <c r="D326" t="str">
        <f t="shared" ref="D326:D370" si="54">TEXT($B326,"dd")</f>
        <v>17</v>
      </c>
      <c r="E326" t="str">
        <f t="shared" ref="E326:E370" si="55">TEXT($B326,"mmmm")</f>
        <v>november</v>
      </c>
      <c r="G326" t="str">
        <f t="shared" ref="G326:G370" si="56">C326&amp;" "&amp;TEXT(B326,"dd")&amp;" "&amp;CHOOSE(MONTH(B326),"januari","februari","maart","april","mei","juni","juli","augustus","september","oktober","november","december")</f>
        <v>maandag 17 november</v>
      </c>
      <c r="I326" s="8"/>
      <c r="K326" s="16">
        <f>I326*Voorblad!$G$10</f>
        <v>0</v>
      </c>
      <c r="L326" s="8"/>
      <c r="M326" s="37"/>
      <c r="O326" s="37"/>
      <c r="Q326" s="37"/>
      <c r="S326" s="37">
        <f t="shared" si="50"/>
        <v>0</v>
      </c>
      <c r="T326">
        <f t="shared" si="51"/>
        <v>0</v>
      </c>
    </row>
    <row r="327" spans="1:20" hidden="1" x14ac:dyDescent="0.2">
      <c r="A327" t="str">
        <f t="shared" si="52"/>
        <v>Q4</v>
      </c>
      <c r="B327" s="1">
        <f t="shared" ref="B327:B370" si="57">B326+1</f>
        <v>45979</v>
      </c>
      <c r="C327" s="32" t="str">
        <f t="shared" si="53"/>
        <v>dinsdag</v>
      </c>
      <c r="D327" t="str">
        <f t="shared" si="54"/>
        <v>18</v>
      </c>
      <c r="E327" t="str">
        <f t="shared" si="55"/>
        <v>november</v>
      </c>
      <c r="G327" t="str">
        <f t="shared" si="56"/>
        <v>dinsdag 18 november</v>
      </c>
      <c r="I327" s="8"/>
      <c r="K327" s="16">
        <f>I327*Voorblad!$G$10</f>
        <v>0</v>
      </c>
      <c r="L327" s="8"/>
      <c r="M327" s="37"/>
      <c r="O327" s="37"/>
      <c r="Q327" s="37"/>
      <c r="S327" s="37">
        <f t="shared" si="50"/>
        <v>0</v>
      </c>
      <c r="T327">
        <f t="shared" si="51"/>
        <v>0</v>
      </c>
    </row>
    <row r="328" spans="1:20" hidden="1" x14ac:dyDescent="0.2">
      <c r="A328" t="str">
        <f t="shared" si="52"/>
        <v>Q4</v>
      </c>
      <c r="B328" s="1">
        <f t="shared" si="57"/>
        <v>45980</v>
      </c>
      <c r="C328" s="32" t="str">
        <f t="shared" si="53"/>
        <v>woensdag</v>
      </c>
      <c r="D328" t="str">
        <f t="shared" si="54"/>
        <v>19</v>
      </c>
      <c r="E328" t="str">
        <f t="shared" si="55"/>
        <v>november</v>
      </c>
      <c r="G328" t="str">
        <f t="shared" si="56"/>
        <v>woensdag 19 november</v>
      </c>
      <c r="I328" s="8"/>
      <c r="K328" s="16">
        <f>I328*Voorblad!$G$10</f>
        <v>0</v>
      </c>
      <c r="L328" s="8"/>
      <c r="M328" s="37"/>
      <c r="O328" s="37"/>
      <c r="Q328" s="37"/>
      <c r="S328" s="37">
        <f t="shared" si="50"/>
        <v>0</v>
      </c>
      <c r="T328">
        <f t="shared" si="51"/>
        <v>0</v>
      </c>
    </row>
    <row r="329" spans="1:20" hidden="1" x14ac:dyDescent="0.2">
      <c r="A329" t="str">
        <f t="shared" si="52"/>
        <v>Q4</v>
      </c>
      <c r="B329" s="1">
        <f t="shared" si="57"/>
        <v>45981</v>
      </c>
      <c r="C329" s="32" t="str">
        <f t="shared" si="53"/>
        <v>donderdag</v>
      </c>
      <c r="D329" t="str">
        <f t="shared" si="54"/>
        <v>20</v>
      </c>
      <c r="E329" t="str">
        <f t="shared" si="55"/>
        <v>november</v>
      </c>
      <c r="G329" t="str">
        <f t="shared" si="56"/>
        <v>donderdag 20 november</v>
      </c>
      <c r="I329" s="8"/>
      <c r="K329" s="16">
        <f>I329*Voorblad!$G$10</f>
        <v>0</v>
      </c>
      <c r="L329" s="8"/>
      <c r="M329" s="37"/>
      <c r="O329" s="37"/>
      <c r="Q329" s="37"/>
      <c r="S329" s="37">
        <f t="shared" si="50"/>
        <v>0</v>
      </c>
      <c r="T329">
        <f t="shared" si="51"/>
        <v>0</v>
      </c>
    </row>
    <row r="330" spans="1:20" hidden="1" x14ac:dyDescent="0.2">
      <c r="A330" t="str">
        <f t="shared" si="52"/>
        <v>Q4</v>
      </c>
      <c r="B330" s="1">
        <f t="shared" si="57"/>
        <v>45982</v>
      </c>
      <c r="C330" s="32" t="str">
        <f t="shared" si="53"/>
        <v>vrijdag</v>
      </c>
      <c r="D330" t="str">
        <f t="shared" si="54"/>
        <v>21</v>
      </c>
      <c r="E330" t="str">
        <f t="shared" si="55"/>
        <v>november</v>
      </c>
      <c r="G330" t="str">
        <f t="shared" si="56"/>
        <v>vrijdag 21 november</v>
      </c>
      <c r="I330" s="8"/>
      <c r="K330" s="16">
        <f>I330*Voorblad!$G$10</f>
        <v>0</v>
      </c>
      <c r="L330" s="8"/>
      <c r="M330" s="37"/>
      <c r="O330" s="37"/>
      <c r="Q330" s="37"/>
      <c r="S330" s="37">
        <f t="shared" si="50"/>
        <v>0</v>
      </c>
      <c r="T330">
        <f t="shared" si="51"/>
        <v>0</v>
      </c>
    </row>
    <row r="331" spans="1:20" hidden="1" x14ac:dyDescent="0.2">
      <c r="A331" t="str">
        <f t="shared" si="52"/>
        <v>Q4</v>
      </c>
      <c r="B331" s="1">
        <f t="shared" si="57"/>
        <v>45983</v>
      </c>
      <c r="C331" s="32" t="str">
        <f t="shared" si="53"/>
        <v>zaterdag</v>
      </c>
      <c r="D331" t="str">
        <f t="shared" si="54"/>
        <v>22</v>
      </c>
      <c r="E331" t="str">
        <f t="shared" si="55"/>
        <v>november</v>
      </c>
      <c r="G331" t="str">
        <f t="shared" si="56"/>
        <v>zaterdag 22 november</v>
      </c>
      <c r="I331" s="8"/>
      <c r="K331" s="16">
        <f>I331*Voorblad!$G$10</f>
        <v>0</v>
      </c>
      <c r="L331" s="8"/>
      <c r="M331" s="37"/>
      <c r="O331" s="37"/>
      <c r="Q331" s="37"/>
      <c r="S331" s="37">
        <f t="shared" si="50"/>
        <v>0</v>
      </c>
      <c r="T331">
        <f t="shared" si="51"/>
        <v>0</v>
      </c>
    </row>
    <row r="332" spans="1:20" hidden="1" x14ac:dyDescent="0.2">
      <c r="A332" t="str">
        <f t="shared" si="52"/>
        <v>Q4</v>
      </c>
      <c r="B332" s="1">
        <f t="shared" si="57"/>
        <v>45984</v>
      </c>
      <c r="C332" s="32" t="str">
        <f t="shared" si="53"/>
        <v>zondag</v>
      </c>
      <c r="D332" t="str">
        <f t="shared" si="54"/>
        <v>23</v>
      </c>
      <c r="E332" t="str">
        <f t="shared" si="55"/>
        <v>november</v>
      </c>
      <c r="G332" t="str">
        <f t="shared" si="56"/>
        <v>zondag 23 november</v>
      </c>
      <c r="I332" s="8"/>
      <c r="K332" s="16">
        <f>I332*Voorblad!$G$10</f>
        <v>0</v>
      </c>
      <c r="L332" s="8"/>
      <c r="M332" s="37"/>
      <c r="O332" s="37"/>
      <c r="Q332" s="37"/>
      <c r="S332" s="37">
        <f t="shared" si="50"/>
        <v>0</v>
      </c>
      <c r="T332">
        <f t="shared" si="51"/>
        <v>0</v>
      </c>
    </row>
    <row r="333" spans="1:20" hidden="1" x14ac:dyDescent="0.2">
      <c r="A333" t="str">
        <f t="shared" si="52"/>
        <v>Q4</v>
      </c>
      <c r="B333" s="1">
        <f t="shared" si="57"/>
        <v>45985</v>
      </c>
      <c r="C333" s="32" t="str">
        <f t="shared" si="53"/>
        <v>maandag</v>
      </c>
      <c r="D333" t="str">
        <f t="shared" si="54"/>
        <v>24</v>
      </c>
      <c r="E333" t="str">
        <f t="shared" si="55"/>
        <v>november</v>
      </c>
      <c r="G333" t="str">
        <f t="shared" si="56"/>
        <v>maandag 24 november</v>
      </c>
      <c r="I333" s="8"/>
      <c r="K333" s="16">
        <f>I333*Voorblad!$G$10</f>
        <v>0</v>
      </c>
      <c r="L333" s="8"/>
      <c r="M333" s="37"/>
      <c r="O333" s="37"/>
      <c r="Q333" s="37"/>
      <c r="S333" s="37">
        <f t="shared" si="50"/>
        <v>0</v>
      </c>
      <c r="T333">
        <f t="shared" si="51"/>
        <v>0</v>
      </c>
    </row>
    <row r="334" spans="1:20" hidden="1" x14ac:dyDescent="0.2">
      <c r="A334" t="str">
        <f t="shared" si="52"/>
        <v>Q4</v>
      </c>
      <c r="B334" s="1">
        <f t="shared" si="57"/>
        <v>45986</v>
      </c>
      <c r="C334" s="32" t="str">
        <f t="shared" si="53"/>
        <v>dinsdag</v>
      </c>
      <c r="D334" t="str">
        <f t="shared" si="54"/>
        <v>25</v>
      </c>
      <c r="E334" t="str">
        <f t="shared" si="55"/>
        <v>november</v>
      </c>
      <c r="G334" t="str">
        <f t="shared" si="56"/>
        <v>dinsdag 25 november</v>
      </c>
      <c r="I334" s="8"/>
      <c r="K334" s="16">
        <f>I334*Voorblad!$G$10</f>
        <v>0</v>
      </c>
      <c r="L334" s="8"/>
      <c r="M334" s="37"/>
      <c r="O334" s="37"/>
      <c r="Q334" s="37"/>
      <c r="S334" s="37">
        <f t="shared" si="50"/>
        <v>0</v>
      </c>
      <c r="T334">
        <f t="shared" si="51"/>
        <v>0</v>
      </c>
    </row>
    <row r="335" spans="1:20" hidden="1" x14ac:dyDescent="0.2">
      <c r="A335" t="str">
        <f t="shared" si="52"/>
        <v>Q4</v>
      </c>
      <c r="B335" s="1">
        <f t="shared" si="57"/>
        <v>45987</v>
      </c>
      <c r="C335" s="32" t="str">
        <f t="shared" si="53"/>
        <v>woensdag</v>
      </c>
      <c r="D335" t="str">
        <f t="shared" si="54"/>
        <v>26</v>
      </c>
      <c r="E335" t="str">
        <f t="shared" si="55"/>
        <v>november</v>
      </c>
      <c r="G335" t="str">
        <f t="shared" si="56"/>
        <v>woensdag 26 november</v>
      </c>
      <c r="I335" s="8"/>
      <c r="K335" s="16">
        <f>I335*Voorblad!$G$10</f>
        <v>0</v>
      </c>
      <c r="L335" s="8"/>
      <c r="M335" s="37"/>
      <c r="O335" s="37"/>
      <c r="Q335" s="37"/>
      <c r="S335" s="37">
        <f t="shared" si="50"/>
        <v>0</v>
      </c>
      <c r="T335">
        <f t="shared" si="51"/>
        <v>0</v>
      </c>
    </row>
    <row r="336" spans="1:20" hidden="1" x14ac:dyDescent="0.2">
      <c r="A336" t="str">
        <f t="shared" si="52"/>
        <v>Q4</v>
      </c>
      <c r="B336" s="1">
        <f t="shared" si="57"/>
        <v>45988</v>
      </c>
      <c r="C336" s="32" t="str">
        <f t="shared" si="53"/>
        <v>donderdag</v>
      </c>
      <c r="D336" t="str">
        <f t="shared" si="54"/>
        <v>27</v>
      </c>
      <c r="E336" t="str">
        <f t="shared" si="55"/>
        <v>november</v>
      </c>
      <c r="G336" t="str">
        <f t="shared" si="56"/>
        <v>donderdag 27 november</v>
      </c>
      <c r="I336" s="8"/>
      <c r="K336" s="16">
        <f>I336*Voorblad!$G$10</f>
        <v>0</v>
      </c>
      <c r="L336" s="8"/>
      <c r="M336" s="37"/>
      <c r="O336" s="37"/>
      <c r="Q336" s="37"/>
      <c r="S336" s="37">
        <f t="shared" si="50"/>
        <v>0</v>
      </c>
      <c r="T336">
        <f t="shared" si="51"/>
        <v>0</v>
      </c>
    </row>
    <row r="337" spans="1:20" hidden="1" x14ac:dyDescent="0.2">
      <c r="A337" t="str">
        <f t="shared" si="52"/>
        <v>Q4</v>
      </c>
      <c r="B337" s="1">
        <f t="shared" si="57"/>
        <v>45989</v>
      </c>
      <c r="C337" s="32" t="str">
        <f t="shared" si="53"/>
        <v>vrijdag</v>
      </c>
      <c r="D337" t="str">
        <f t="shared" si="54"/>
        <v>28</v>
      </c>
      <c r="E337" t="str">
        <f t="shared" si="55"/>
        <v>november</v>
      </c>
      <c r="G337" t="str">
        <f t="shared" si="56"/>
        <v>vrijdag 28 november</v>
      </c>
      <c r="I337" s="8"/>
      <c r="K337" s="16">
        <f>I337*Voorblad!$G$10</f>
        <v>0</v>
      </c>
      <c r="L337" s="8"/>
      <c r="M337" s="37"/>
      <c r="O337" s="37"/>
      <c r="Q337" s="37"/>
      <c r="S337" s="37">
        <f t="shared" si="50"/>
        <v>0</v>
      </c>
      <c r="T337">
        <f t="shared" si="51"/>
        <v>0</v>
      </c>
    </row>
    <row r="338" spans="1:20" hidden="1" x14ac:dyDescent="0.2">
      <c r="A338" t="str">
        <f t="shared" si="52"/>
        <v>Q4</v>
      </c>
      <c r="B338" s="1">
        <f t="shared" si="57"/>
        <v>45990</v>
      </c>
      <c r="C338" s="32" t="str">
        <f t="shared" si="53"/>
        <v>zaterdag</v>
      </c>
      <c r="D338" t="str">
        <f t="shared" si="54"/>
        <v>29</v>
      </c>
      <c r="E338" t="str">
        <f t="shared" si="55"/>
        <v>november</v>
      </c>
      <c r="G338" t="str">
        <f t="shared" si="56"/>
        <v>zaterdag 29 november</v>
      </c>
      <c r="I338" s="8"/>
      <c r="K338" s="16">
        <f>I338*Voorblad!$G$10</f>
        <v>0</v>
      </c>
      <c r="L338" s="8"/>
      <c r="M338" s="37"/>
      <c r="O338" s="37"/>
      <c r="Q338" s="37"/>
      <c r="S338" s="37">
        <f t="shared" si="50"/>
        <v>0</v>
      </c>
      <c r="T338">
        <f t="shared" si="51"/>
        <v>0</v>
      </c>
    </row>
    <row r="339" spans="1:20" hidden="1" x14ac:dyDescent="0.2">
      <c r="A339" t="str">
        <f t="shared" si="52"/>
        <v>Q4</v>
      </c>
      <c r="B339" s="1">
        <f t="shared" si="57"/>
        <v>45991</v>
      </c>
      <c r="C339" s="32" t="str">
        <f t="shared" si="53"/>
        <v>zondag</v>
      </c>
      <c r="D339" t="str">
        <f t="shared" si="54"/>
        <v>30</v>
      </c>
      <c r="E339" t="str">
        <f t="shared" si="55"/>
        <v>november</v>
      </c>
      <c r="G339" t="str">
        <f t="shared" si="56"/>
        <v>zondag 30 november</v>
      </c>
      <c r="I339" s="8"/>
      <c r="K339" s="16">
        <f>I339*Voorblad!$G$10</f>
        <v>0</v>
      </c>
      <c r="L339" s="8"/>
      <c r="M339" s="37"/>
      <c r="O339" s="37"/>
      <c r="Q339" s="37"/>
      <c r="S339" s="37">
        <f t="shared" si="50"/>
        <v>0</v>
      </c>
      <c r="T339">
        <f t="shared" si="51"/>
        <v>0</v>
      </c>
    </row>
    <row r="340" spans="1:20" hidden="1" x14ac:dyDescent="0.2">
      <c r="A340" t="str">
        <f t="shared" si="52"/>
        <v>Q4</v>
      </c>
      <c r="B340" s="1">
        <f t="shared" si="57"/>
        <v>45992</v>
      </c>
      <c r="C340" s="32" t="str">
        <f t="shared" si="53"/>
        <v>maandag</v>
      </c>
      <c r="D340" t="str">
        <f t="shared" si="54"/>
        <v>01</v>
      </c>
      <c r="E340" t="str">
        <f t="shared" si="55"/>
        <v>december</v>
      </c>
      <c r="G340" t="str">
        <f t="shared" si="56"/>
        <v>maandag 01 december</v>
      </c>
      <c r="I340" s="8"/>
      <c r="K340" s="16">
        <f>I340*Voorblad!$G$10</f>
        <v>0</v>
      </c>
      <c r="L340" s="8"/>
      <c r="M340" s="37"/>
      <c r="O340" s="37"/>
      <c r="Q340" s="37"/>
      <c r="S340" s="37">
        <f t="shared" ref="S340:S371" si="58">IF(A340="Q4",I340,"")</f>
        <v>0</v>
      </c>
      <c r="T340">
        <f t="shared" ref="T340:T371" si="59">IF(A340="Q4",K340,"")</f>
        <v>0</v>
      </c>
    </row>
    <row r="341" spans="1:20" hidden="1" x14ac:dyDescent="0.2">
      <c r="A341" t="str">
        <f t="shared" si="52"/>
        <v>Q4</v>
      </c>
      <c r="B341" s="1">
        <f t="shared" si="57"/>
        <v>45993</v>
      </c>
      <c r="C341" s="32" t="str">
        <f t="shared" si="53"/>
        <v>dinsdag</v>
      </c>
      <c r="D341" t="str">
        <f t="shared" si="54"/>
        <v>02</v>
      </c>
      <c r="E341" t="str">
        <f t="shared" si="55"/>
        <v>december</v>
      </c>
      <c r="G341" t="str">
        <f t="shared" si="56"/>
        <v>dinsdag 02 december</v>
      </c>
      <c r="I341" s="8"/>
      <c r="K341" s="16">
        <f>I341*Voorblad!$G$10</f>
        <v>0</v>
      </c>
      <c r="L341" s="8" t="s">
        <v>2</v>
      </c>
      <c r="M341" s="37"/>
      <c r="O341" s="37"/>
      <c r="Q341" s="37"/>
      <c r="S341" s="37">
        <f t="shared" si="58"/>
        <v>0</v>
      </c>
      <c r="T341">
        <f t="shared" si="59"/>
        <v>0</v>
      </c>
    </row>
    <row r="342" spans="1:20" hidden="1" x14ac:dyDescent="0.2">
      <c r="A342" t="str">
        <f t="shared" si="52"/>
        <v>Q4</v>
      </c>
      <c r="B342" s="1">
        <f t="shared" si="57"/>
        <v>45994</v>
      </c>
      <c r="C342" s="32" t="str">
        <f t="shared" si="53"/>
        <v>woensdag</v>
      </c>
      <c r="D342" t="str">
        <f t="shared" si="54"/>
        <v>03</v>
      </c>
      <c r="E342" t="str">
        <f t="shared" si="55"/>
        <v>december</v>
      </c>
      <c r="G342" t="str">
        <f t="shared" si="56"/>
        <v>woensdag 03 december</v>
      </c>
      <c r="I342" s="8"/>
      <c r="K342" s="16">
        <f>I342*Voorblad!$G$10</f>
        <v>0</v>
      </c>
      <c r="L342" s="8"/>
      <c r="M342" s="37"/>
      <c r="O342" s="37"/>
      <c r="Q342" s="37"/>
      <c r="S342" s="37">
        <f t="shared" si="58"/>
        <v>0</v>
      </c>
      <c r="T342">
        <f t="shared" si="59"/>
        <v>0</v>
      </c>
    </row>
    <row r="343" spans="1:20" hidden="1" x14ac:dyDescent="0.2">
      <c r="A343" t="str">
        <f t="shared" si="52"/>
        <v>Q4</v>
      </c>
      <c r="B343" s="1">
        <f t="shared" si="57"/>
        <v>45995</v>
      </c>
      <c r="C343" s="32" t="str">
        <f t="shared" si="53"/>
        <v>donderdag</v>
      </c>
      <c r="D343" t="str">
        <f t="shared" si="54"/>
        <v>04</v>
      </c>
      <c r="E343" t="str">
        <f t="shared" si="55"/>
        <v>december</v>
      </c>
      <c r="G343" t="str">
        <f t="shared" si="56"/>
        <v>donderdag 04 december</v>
      </c>
      <c r="I343" s="8"/>
      <c r="K343" s="16">
        <f>I343*Voorblad!$G$10</f>
        <v>0</v>
      </c>
      <c r="L343" s="8"/>
      <c r="M343" s="37"/>
      <c r="O343" s="37"/>
      <c r="Q343" s="37"/>
      <c r="S343" s="37">
        <f t="shared" si="58"/>
        <v>0</v>
      </c>
      <c r="T343">
        <f t="shared" si="59"/>
        <v>0</v>
      </c>
    </row>
    <row r="344" spans="1:20" hidden="1" x14ac:dyDescent="0.2">
      <c r="A344" t="str">
        <f t="shared" si="52"/>
        <v>Q4</v>
      </c>
      <c r="B344" s="1">
        <f t="shared" si="57"/>
        <v>45996</v>
      </c>
      <c r="C344" s="32" t="str">
        <f t="shared" si="53"/>
        <v>vrijdag</v>
      </c>
      <c r="D344" t="str">
        <f t="shared" si="54"/>
        <v>05</v>
      </c>
      <c r="E344" t="str">
        <f t="shared" si="55"/>
        <v>december</v>
      </c>
      <c r="G344" t="str">
        <f t="shared" si="56"/>
        <v>vrijdag 05 december</v>
      </c>
      <c r="I344" s="8"/>
      <c r="K344" s="16">
        <f>I344*Voorblad!$G$10</f>
        <v>0</v>
      </c>
      <c r="L344" s="8"/>
      <c r="M344" s="37"/>
      <c r="O344" s="37"/>
      <c r="Q344" s="37"/>
      <c r="S344" s="37">
        <f t="shared" si="58"/>
        <v>0</v>
      </c>
      <c r="T344">
        <f t="shared" si="59"/>
        <v>0</v>
      </c>
    </row>
    <row r="345" spans="1:20" hidden="1" x14ac:dyDescent="0.2">
      <c r="A345" t="str">
        <f t="shared" si="52"/>
        <v>Q4</v>
      </c>
      <c r="B345" s="1">
        <f t="shared" si="57"/>
        <v>45997</v>
      </c>
      <c r="C345" s="32" t="str">
        <f t="shared" si="53"/>
        <v>zaterdag</v>
      </c>
      <c r="D345" t="str">
        <f t="shared" si="54"/>
        <v>06</v>
      </c>
      <c r="E345" t="str">
        <f t="shared" si="55"/>
        <v>december</v>
      </c>
      <c r="G345" t="str">
        <f t="shared" si="56"/>
        <v>zaterdag 06 december</v>
      </c>
      <c r="I345" s="8"/>
      <c r="K345" s="16">
        <f>I345*Voorblad!$G$10</f>
        <v>0</v>
      </c>
      <c r="L345" s="8"/>
      <c r="M345" s="37"/>
      <c r="O345" s="37"/>
      <c r="Q345" s="37"/>
      <c r="S345" s="37">
        <f t="shared" si="58"/>
        <v>0</v>
      </c>
      <c r="T345">
        <f t="shared" si="59"/>
        <v>0</v>
      </c>
    </row>
    <row r="346" spans="1:20" hidden="1" x14ac:dyDescent="0.2">
      <c r="A346" t="str">
        <f t="shared" si="52"/>
        <v>Q4</v>
      </c>
      <c r="B346" s="1">
        <f t="shared" si="57"/>
        <v>45998</v>
      </c>
      <c r="C346" s="32" t="str">
        <f t="shared" si="53"/>
        <v>zondag</v>
      </c>
      <c r="D346" t="str">
        <f t="shared" si="54"/>
        <v>07</v>
      </c>
      <c r="E346" t="str">
        <f t="shared" si="55"/>
        <v>december</v>
      </c>
      <c r="G346" t="str">
        <f t="shared" si="56"/>
        <v>zondag 07 december</v>
      </c>
      <c r="I346" s="8"/>
      <c r="K346" s="16">
        <f>I346*Voorblad!$G$10</f>
        <v>0</v>
      </c>
      <c r="L346" s="8"/>
      <c r="M346" s="37"/>
      <c r="O346" s="37"/>
      <c r="Q346" s="37"/>
      <c r="S346" s="37">
        <f t="shared" si="58"/>
        <v>0</v>
      </c>
      <c r="T346">
        <f t="shared" si="59"/>
        <v>0</v>
      </c>
    </row>
    <row r="347" spans="1:20" hidden="1" x14ac:dyDescent="0.2">
      <c r="A347" t="str">
        <f t="shared" si="52"/>
        <v>Q4</v>
      </c>
      <c r="B347" s="1">
        <f t="shared" si="57"/>
        <v>45999</v>
      </c>
      <c r="C347" s="32" t="str">
        <f t="shared" si="53"/>
        <v>maandag</v>
      </c>
      <c r="D347" t="str">
        <f t="shared" si="54"/>
        <v>08</v>
      </c>
      <c r="E347" t="str">
        <f t="shared" si="55"/>
        <v>december</v>
      </c>
      <c r="G347" t="str">
        <f t="shared" si="56"/>
        <v>maandag 08 december</v>
      </c>
      <c r="I347" s="8"/>
      <c r="K347" s="16">
        <f>I347*Voorblad!$G$10</f>
        <v>0</v>
      </c>
      <c r="L347" s="8"/>
      <c r="M347" s="37"/>
      <c r="O347" s="37"/>
      <c r="Q347" s="37"/>
      <c r="S347" s="37">
        <f t="shared" si="58"/>
        <v>0</v>
      </c>
      <c r="T347">
        <f t="shared" si="59"/>
        <v>0</v>
      </c>
    </row>
    <row r="348" spans="1:20" hidden="1" x14ac:dyDescent="0.2">
      <c r="A348" t="str">
        <f t="shared" si="52"/>
        <v>Q4</v>
      </c>
      <c r="B348" s="1">
        <f t="shared" si="57"/>
        <v>46000</v>
      </c>
      <c r="C348" s="32" t="str">
        <f t="shared" si="53"/>
        <v>dinsdag</v>
      </c>
      <c r="D348" t="str">
        <f t="shared" si="54"/>
        <v>09</v>
      </c>
      <c r="E348" t="str">
        <f t="shared" si="55"/>
        <v>december</v>
      </c>
      <c r="G348" t="str">
        <f t="shared" si="56"/>
        <v>dinsdag 09 december</v>
      </c>
      <c r="I348" s="8"/>
      <c r="K348" s="16">
        <f>I348*Voorblad!$G$10</f>
        <v>0</v>
      </c>
      <c r="L348" s="8"/>
      <c r="M348" s="37"/>
      <c r="O348" s="37"/>
      <c r="Q348" s="37"/>
      <c r="S348" s="37">
        <f t="shared" si="58"/>
        <v>0</v>
      </c>
      <c r="T348">
        <f t="shared" si="59"/>
        <v>0</v>
      </c>
    </row>
    <row r="349" spans="1:20" hidden="1" x14ac:dyDescent="0.2">
      <c r="A349" t="str">
        <f t="shared" si="52"/>
        <v>Q4</v>
      </c>
      <c r="B349" s="1">
        <f t="shared" si="57"/>
        <v>46001</v>
      </c>
      <c r="C349" s="32" t="str">
        <f t="shared" si="53"/>
        <v>woensdag</v>
      </c>
      <c r="D349" t="str">
        <f t="shared" si="54"/>
        <v>10</v>
      </c>
      <c r="E349" t="str">
        <f t="shared" si="55"/>
        <v>december</v>
      </c>
      <c r="G349" t="str">
        <f t="shared" si="56"/>
        <v>woensdag 10 december</v>
      </c>
      <c r="I349" s="8"/>
      <c r="K349" s="16">
        <f>I349*Voorblad!$G$10</f>
        <v>0</v>
      </c>
      <c r="L349" s="8"/>
      <c r="M349" s="37"/>
      <c r="O349" s="37"/>
      <c r="Q349" s="37"/>
      <c r="S349" s="37">
        <f t="shared" si="58"/>
        <v>0</v>
      </c>
      <c r="T349">
        <f t="shared" si="59"/>
        <v>0</v>
      </c>
    </row>
    <row r="350" spans="1:20" hidden="1" x14ac:dyDescent="0.2">
      <c r="A350" t="str">
        <f t="shared" si="52"/>
        <v>Q4</v>
      </c>
      <c r="B350" s="1">
        <f t="shared" si="57"/>
        <v>46002</v>
      </c>
      <c r="C350" s="32" t="str">
        <f t="shared" si="53"/>
        <v>donderdag</v>
      </c>
      <c r="D350" t="str">
        <f t="shared" si="54"/>
        <v>11</v>
      </c>
      <c r="E350" t="str">
        <f t="shared" si="55"/>
        <v>december</v>
      </c>
      <c r="G350" t="str">
        <f t="shared" si="56"/>
        <v>donderdag 11 december</v>
      </c>
      <c r="I350" s="8"/>
      <c r="K350" s="16">
        <f>I350*Voorblad!$G$10</f>
        <v>0</v>
      </c>
      <c r="L350" s="8"/>
      <c r="M350" s="37"/>
      <c r="O350" s="37"/>
      <c r="Q350" s="37"/>
      <c r="S350" s="37">
        <f t="shared" si="58"/>
        <v>0</v>
      </c>
      <c r="T350">
        <f t="shared" si="59"/>
        <v>0</v>
      </c>
    </row>
    <row r="351" spans="1:20" hidden="1" x14ac:dyDescent="0.2">
      <c r="A351" t="str">
        <f t="shared" si="52"/>
        <v>Q4</v>
      </c>
      <c r="B351" s="1">
        <f t="shared" si="57"/>
        <v>46003</v>
      </c>
      <c r="C351" s="32" t="str">
        <f t="shared" si="53"/>
        <v>vrijdag</v>
      </c>
      <c r="D351" t="str">
        <f t="shared" si="54"/>
        <v>12</v>
      </c>
      <c r="E351" t="str">
        <f t="shared" si="55"/>
        <v>december</v>
      </c>
      <c r="G351" t="str">
        <f t="shared" si="56"/>
        <v>vrijdag 12 december</v>
      </c>
      <c r="I351" s="8"/>
      <c r="K351" s="16">
        <f>I351*Voorblad!$G$10</f>
        <v>0</v>
      </c>
      <c r="L351" s="8"/>
      <c r="M351" s="37"/>
      <c r="O351" s="37"/>
      <c r="Q351" s="37"/>
      <c r="S351" s="37">
        <f t="shared" si="58"/>
        <v>0</v>
      </c>
      <c r="T351">
        <f t="shared" si="59"/>
        <v>0</v>
      </c>
    </row>
    <row r="352" spans="1:20" hidden="1" x14ac:dyDescent="0.2">
      <c r="A352" t="str">
        <f t="shared" si="52"/>
        <v>Q4</v>
      </c>
      <c r="B352" s="1">
        <f t="shared" si="57"/>
        <v>46004</v>
      </c>
      <c r="C352" s="32" t="str">
        <f t="shared" si="53"/>
        <v>zaterdag</v>
      </c>
      <c r="D352" t="str">
        <f t="shared" si="54"/>
        <v>13</v>
      </c>
      <c r="E352" t="str">
        <f t="shared" si="55"/>
        <v>december</v>
      </c>
      <c r="G352" t="str">
        <f t="shared" si="56"/>
        <v>zaterdag 13 december</v>
      </c>
      <c r="I352" s="8"/>
      <c r="K352" s="16">
        <f>I352*Voorblad!$G$10</f>
        <v>0</v>
      </c>
      <c r="L352" s="8"/>
      <c r="M352" s="37"/>
      <c r="O352" s="37"/>
      <c r="Q352" s="37"/>
      <c r="S352" s="37">
        <f t="shared" si="58"/>
        <v>0</v>
      </c>
      <c r="T352">
        <f t="shared" si="59"/>
        <v>0</v>
      </c>
    </row>
    <row r="353" spans="1:20" hidden="1" x14ac:dyDescent="0.2">
      <c r="A353" t="str">
        <f t="shared" si="52"/>
        <v>Q4</v>
      </c>
      <c r="B353" s="1">
        <f t="shared" si="57"/>
        <v>46005</v>
      </c>
      <c r="C353" s="32" t="str">
        <f t="shared" si="53"/>
        <v>zondag</v>
      </c>
      <c r="D353" t="str">
        <f t="shared" si="54"/>
        <v>14</v>
      </c>
      <c r="E353" t="str">
        <f t="shared" si="55"/>
        <v>december</v>
      </c>
      <c r="G353" t="str">
        <f t="shared" si="56"/>
        <v>zondag 14 december</v>
      </c>
      <c r="I353" s="8"/>
      <c r="K353" s="16">
        <f>I353*Voorblad!$G$10</f>
        <v>0</v>
      </c>
      <c r="L353" s="8"/>
      <c r="M353" s="37"/>
      <c r="O353" s="37"/>
      <c r="Q353" s="37"/>
      <c r="S353" s="37">
        <f t="shared" si="58"/>
        <v>0</v>
      </c>
      <c r="T353">
        <f t="shared" si="59"/>
        <v>0</v>
      </c>
    </row>
    <row r="354" spans="1:20" hidden="1" x14ac:dyDescent="0.2">
      <c r="A354" t="str">
        <f t="shared" si="52"/>
        <v>Q4</v>
      </c>
      <c r="B354" s="1">
        <f t="shared" si="57"/>
        <v>46006</v>
      </c>
      <c r="C354" s="32" t="str">
        <f t="shared" si="53"/>
        <v>maandag</v>
      </c>
      <c r="D354" t="str">
        <f t="shared" si="54"/>
        <v>15</v>
      </c>
      <c r="E354" t="str">
        <f t="shared" si="55"/>
        <v>december</v>
      </c>
      <c r="G354" t="str">
        <f t="shared" si="56"/>
        <v>maandag 15 december</v>
      </c>
      <c r="I354" s="8"/>
      <c r="K354" s="16">
        <f>I354*Voorblad!$G$10</f>
        <v>0</v>
      </c>
      <c r="L354" s="8"/>
      <c r="M354" s="37"/>
      <c r="O354" s="37"/>
      <c r="Q354" s="37"/>
      <c r="S354" s="37">
        <f t="shared" si="58"/>
        <v>0</v>
      </c>
      <c r="T354">
        <f t="shared" si="59"/>
        <v>0</v>
      </c>
    </row>
    <row r="355" spans="1:20" hidden="1" x14ac:dyDescent="0.2">
      <c r="A355" t="str">
        <f t="shared" si="52"/>
        <v>Q4</v>
      </c>
      <c r="B355" s="1">
        <f t="shared" si="57"/>
        <v>46007</v>
      </c>
      <c r="C355" s="32" t="str">
        <f t="shared" si="53"/>
        <v>dinsdag</v>
      </c>
      <c r="D355" t="str">
        <f t="shared" si="54"/>
        <v>16</v>
      </c>
      <c r="E355" t="str">
        <f t="shared" si="55"/>
        <v>december</v>
      </c>
      <c r="G355" t="str">
        <f t="shared" si="56"/>
        <v>dinsdag 16 december</v>
      </c>
      <c r="I355" s="8"/>
      <c r="K355" s="16">
        <f>I355*Voorblad!$G$10</f>
        <v>0</v>
      </c>
      <c r="L355" s="8"/>
      <c r="M355" s="37"/>
      <c r="O355" s="37"/>
      <c r="Q355" s="37"/>
      <c r="S355" s="37">
        <f t="shared" si="58"/>
        <v>0</v>
      </c>
      <c r="T355">
        <f t="shared" si="59"/>
        <v>0</v>
      </c>
    </row>
    <row r="356" spans="1:20" hidden="1" x14ac:dyDescent="0.2">
      <c r="A356" t="str">
        <f t="shared" si="52"/>
        <v>Q4</v>
      </c>
      <c r="B356" s="1">
        <f t="shared" si="57"/>
        <v>46008</v>
      </c>
      <c r="C356" s="32" t="str">
        <f t="shared" si="53"/>
        <v>woensdag</v>
      </c>
      <c r="D356" t="str">
        <f t="shared" si="54"/>
        <v>17</v>
      </c>
      <c r="E356" t="str">
        <f t="shared" si="55"/>
        <v>december</v>
      </c>
      <c r="G356" t="str">
        <f t="shared" si="56"/>
        <v>woensdag 17 december</v>
      </c>
      <c r="I356" s="8"/>
      <c r="K356" s="16">
        <f>I356*Voorblad!$G$10</f>
        <v>0</v>
      </c>
      <c r="L356" s="8"/>
      <c r="M356" s="37"/>
      <c r="O356" s="37"/>
      <c r="Q356" s="37"/>
      <c r="S356" s="37">
        <f t="shared" si="58"/>
        <v>0</v>
      </c>
      <c r="T356">
        <f t="shared" si="59"/>
        <v>0</v>
      </c>
    </row>
    <row r="357" spans="1:20" hidden="1" x14ac:dyDescent="0.2">
      <c r="A357" t="str">
        <f t="shared" si="52"/>
        <v>Q4</v>
      </c>
      <c r="B357" s="1">
        <f t="shared" si="57"/>
        <v>46009</v>
      </c>
      <c r="C357" s="32" t="str">
        <f t="shared" si="53"/>
        <v>donderdag</v>
      </c>
      <c r="D357" t="str">
        <f t="shared" si="54"/>
        <v>18</v>
      </c>
      <c r="E357" t="str">
        <f t="shared" si="55"/>
        <v>december</v>
      </c>
      <c r="G357" t="str">
        <f t="shared" si="56"/>
        <v>donderdag 18 december</v>
      </c>
      <c r="I357" s="8"/>
      <c r="K357" s="16">
        <f>I357*Voorblad!$G$10</f>
        <v>0</v>
      </c>
      <c r="L357" s="8"/>
      <c r="M357" s="37"/>
      <c r="O357" s="37"/>
      <c r="Q357" s="37"/>
      <c r="S357" s="37">
        <f t="shared" si="58"/>
        <v>0</v>
      </c>
      <c r="T357">
        <f t="shared" si="59"/>
        <v>0</v>
      </c>
    </row>
    <row r="358" spans="1:20" hidden="1" x14ac:dyDescent="0.2">
      <c r="A358" t="str">
        <f t="shared" si="52"/>
        <v>Q4</v>
      </c>
      <c r="B358" s="1">
        <f t="shared" si="57"/>
        <v>46010</v>
      </c>
      <c r="C358" s="32" t="str">
        <f t="shared" si="53"/>
        <v>vrijdag</v>
      </c>
      <c r="D358" t="str">
        <f t="shared" si="54"/>
        <v>19</v>
      </c>
      <c r="E358" t="str">
        <f t="shared" si="55"/>
        <v>december</v>
      </c>
      <c r="G358" t="str">
        <f t="shared" si="56"/>
        <v>vrijdag 19 december</v>
      </c>
      <c r="I358" s="8"/>
      <c r="K358" s="16">
        <f>I358*Voorblad!$G$10</f>
        <v>0</v>
      </c>
      <c r="L358" s="8"/>
      <c r="M358" s="37"/>
      <c r="O358" s="37"/>
      <c r="Q358" s="37"/>
      <c r="S358" s="37">
        <f t="shared" si="58"/>
        <v>0</v>
      </c>
      <c r="T358">
        <f t="shared" si="59"/>
        <v>0</v>
      </c>
    </row>
    <row r="359" spans="1:20" hidden="1" x14ac:dyDescent="0.2">
      <c r="A359" t="str">
        <f t="shared" si="52"/>
        <v>Q4</v>
      </c>
      <c r="B359" s="1">
        <f t="shared" si="57"/>
        <v>46011</v>
      </c>
      <c r="C359" s="32" t="str">
        <f t="shared" si="53"/>
        <v>zaterdag</v>
      </c>
      <c r="D359" t="str">
        <f t="shared" si="54"/>
        <v>20</v>
      </c>
      <c r="E359" t="str">
        <f t="shared" si="55"/>
        <v>december</v>
      </c>
      <c r="G359" t="str">
        <f t="shared" si="56"/>
        <v>zaterdag 20 december</v>
      </c>
      <c r="I359" s="8"/>
      <c r="K359" s="16">
        <f>I359*Voorblad!$G$10</f>
        <v>0</v>
      </c>
      <c r="L359" s="8"/>
      <c r="M359" s="37"/>
      <c r="O359" s="37"/>
      <c r="Q359" s="37"/>
      <c r="S359" s="37">
        <f t="shared" si="58"/>
        <v>0</v>
      </c>
      <c r="T359">
        <f t="shared" si="59"/>
        <v>0</v>
      </c>
    </row>
    <row r="360" spans="1:20" hidden="1" x14ac:dyDescent="0.2">
      <c r="A360" t="str">
        <f t="shared" si="52"/>
        <v>Q4</v>
      </c>
      <c r="B360" s="1">
        <f t="shared" si="57"/>
        <v>46012</v>
      </c>
      <c r="C360" s="32" t="str">
        <f t="shared" si="53"/>
        <v>zondag</v>
      </c>
      <c r="D360" t="str">
        <f t="shared" si="54"/>
        <v>21</v>
      </c>
      <c r="E360" t="str">
        <f t="shared" si="55"/>
        <v>december</v>
      </c>
      <c r="G360" t="str">
        <f t="shared" si="56"/>
        <v>zondag 21 december</v>
      </c>
      <c r="I360" s="8"/>
      <c r="K360" s="16">
        <f>I360*Voorblad!$G$10</f>
        <v>0</v>
      </c>
      <c r="L360" s="8"/>
      <c r="M360" s="37"/>
      <c r="O360" s="37"/>
      <c r="Q360" s="37"/>
      <c r="S360" s="37">
        <f t="shared" si="58"/>
        <v>0</v>
      </c>
      <c r="T360">
        <f t="shared" si="59"/>
        <v>0</v>
      </c>
    </row>
    <row r="361" spans="1:20" hidden="1" x14ac:dyDescent="0.2">
      <c r="A361" t="str">
        <f t="shared" si="52"/>
        <v>Q4</v>
      </c>
      <c r="B361" s="1">
        <f t="shared" si="57"/>
        <v>46013</v>
      </c>
      <c r="C361" s="32" t="str">
        <f t="shared" si="53"/>
        <v>maandag</v>
      </c>
      <c r="D361" t="str">
        <f t="shared" si="54"/>
        <v>22</v>
      </c>
      <c r="E361" t="str">
        <f t="shared" si="55"/>
        <v>december</v>
      </c>
      <c r="G361" t="str">
        <f t="shared" si="56"/>
        <v>maandag 22 december</v>
      </c>
      <c r="I361" s="8"/>
      <c r="K361" s="16">
        <f>I361*Voorblad!$G$10</f>
        <v>0</v>
      </c>
      <c r="L361" s="8"/>
      <c r="M361" s="37"/>
      <c r="O361" s="37"/>
      <c r="Q361" s="37"/>
      <c r="S361" s="37">
        <f t="shared" si="58"/>
        <v>0</v>
      </c>
      <c r="T361">
        <f t="shared" si="59"/>
        <v>0</v>
      </c>
    </row>
    <row r="362" spans="1:20" hidden="1" x14ac:dyDescent="0.2">
      <c r="A362" t="str">
        <f t="shared" si="52"/>
        <v>Q4</v>
      </c>
      <c r="B362" s="1">
        <f t="shared" si="57"/>
        <v>46014</v>
      </c>
      <c r="C362" s="32" t="str">
        <f t="shared" si="53"/>
        <v>dinsdag</v>
      </c>
      <c r="D362" t="str">
        <f t="shared" si="54"/>
        <v>23</v>
      </c>
      <c r="E362" t="str">
        <f t="shared" si="55"/>
        <v>december</v>
      </c>
      <c r="G362" t="str">
        <f t="shared" si="56"/>
        <v>dinsdag 23 december</v>
      </c>
      <c r="I362" s="8"/>
      <c r="K362" s="16">
        <f>I362*Voorblad!$G$10</f>
        <v>0</v>
      </c>
      <c r="L362" s="8" t="s">
        <v>2</v>
      </c>
      <c r="M362" s="37"/>
      <c r="O362" s="37"/>
      <c r="Q362" s="37"/>
      <c r="S362" s="37">
        <f t="shared" si="58"/>
        <v>0</v>
      </c>
      <c r="T362">
        <f t="shared" si="59"/>
        <v>0</v>
      </c>
    </row>
    <row r="363" spans="1:20" hidden="1" x14ac:dyDescent="0.2">
      <c r="A363" t="str">
        <f t="shared" si="52"/>
        <v>Q4</v>
      </c>
      <c r="B363" s="1">
        <f t="shared" si="57"/>
        <v>46015</v>
      </c>
      <c r="C363" s="32" t="str">
        <f t="shared" si="53"/>
        <v>woensdag</v>
      </c>
      <c r="D363" t="str">
        <f t="shared" si="54"/>
        <v>24</v>
      </c>
      <c r="E363" t="str">
        <f t="shared" si="55"/>
        <v>december</v>
      </c>
      <c r="G363" t="str">
        <f t="shared" si="56"/>
        <v>woensdag 24 december</v>
      </c>
      <c r="I363" s="8"/>
      <c r="K363" s="16">
        <f>I363*Voorblad!$G$10</f>
        <v>0</v>
      </c>
      <c r="L363" s="8"/>
      <c r="M363" s="37"/>
      <c r="O363" s="37"/>
      <c r="Q363" s="37"/>
      <c r="S363" s="37">
        <f t="shared" si="58"/>
        <v>0</v>
      </c>
      <c r="T363">
        <f t="shared" si="59"/>
        <v>0</v>
      </c>
    </row>
    <row r="364" spans="1:20" hidden="1" x14ac:dyDescent="0.2">
      <c r="A364" t="str">
        <f t="shared" si="52"/>
        <v>Q4</v>
      </c>
      <c r="B364" s="1">
        <f t="shared" si="57"/>
        <v>46016</v>
      </c>
      <c r="C364" s="32" t="str">
        <f t="shared" si="53"/>
        <v>donderdag</v>
      </c>
      <c r="D364" t="str">
        <f t="shared" si="54"/>
        <v>25</v>
      </c>
      <c r="E364" t="str">
        <f t="shared" si="55"/>
        <v>december</v>
      </c>
      <c r="G364" t="str">
        <f t="shared" si="56"/>
        <v>donderdag 25 december</v>
      </c>
      <c r="I364" s="8"/>
      <c r="K364" s="16">
        <f>I364*Voorblad!$G$10</f>
        <v>0</v>
      </c>
      <c r="L364" s="8"/>
      <c r="M364" s="37"/>
      <c r="O364" s="37"/>
      <c r="Q364" s="37"/>
      <c r="S364" s="37">
        <f t="shared" si="58"/>
        <v>0</v>
      </c>
      <c r="T364">
        <f t="shared" si="59"/>
        <v>0</v>
      </c>
    </row>
    <row r="365" spans="1:20" hidden="1" x14ac:dyDescent="0.2">
      <c r="A365" t="str">
        <f t="shared" si="52"/>
        <v>Q4</v>
      </c>
      <c r="B365" s="1">
        <f t="shared" si="57"/>
        <v>46017</v>
      </c>
      <c r="C365" s="32" t="str">
        <f t="shared" si="53"/>
        <v>vrijdag</v>
      </c>
      <c r="D365" t="str">
        <f t="shared" si="54"/>
        <v>26</v>
      </c>
      <c r="E365" t="str">
        <f t="shared" si="55"/>
        <v>december</v>
      </c>
      <c r="G365" t="str">
        <f t="shared" si="56"/>
        <v>vrijdag 26 december</v>
      </c>
      <c r="I365" s="8"/>
      <c r="K365" s="16">
        <f>I365*Voorblad!$G$10</f>
        <v>0</v>
      </c>
      <c r="L365" s="8"/>
      <c r="M365" s="37"/>
      <c r="O365" s="37"/>
      <c r="Q365" s="37"/>
      <c r="S365" s="37">
        <f t="shared" si="58"/>
        <v>0</v>
      </c>
      <c r="T365">
        <f t="shared" si="59"/>
        <v>0</v>
      </c>
    </row>
    <row r="366" spans="1:20" hidden="1" x14ac:dyDescent="0.2">
      <c r="A366" t="str">
        <f t="shared" si="52"/>
        <v>Q4</v>
      </c>
      <c r="B366" s="1">
        <f t="shared" si="57"/>
        <v>46018</v>
      </c>
      <c r="C366" s="32" t="str">
        <f t="shared" si="53"/>
        <v>zaterdag</v>
      </c>
      <c r="D366" t="str">
        <f t="shared" si="54"/>
        <v>27</v>
      </c>
      <c r="E366" t="str">
        <f t="shared" si="55"/>
        <v>december</v>
      </c>
      <c r="G366" t="str">
        <f t="shared" si="56"/>
        <v>zaterdag 27 december</v>
      </c>
      <c r="I366" s="8"/>
      <c r="K366" s="16">
        <f>I366*Voorblad!$G$10</f>
        <v>0</v>
      </c>
      <c r="L366" s="8"/>
      <c r="M366" s="37"/>
      <c r="O366" s="37"/>
      <c r="Q366" s="37"/>
      <c r="S366" s="37">
        <f t="shared" si="58"/>
        <v>0</v>
      </c>
      <c r="T366">
        <f t="shared" si="59"/>
        <v>0</v>
      </c>
    </row>
    <row r="367" spans="1:20" hidden="1" x14ac:dyDescent="0.2">
      <c r="A367" t="str">
        <f>(IF(B367="","","Q"&amp;ROUNDUP(MONTH(B367)/3,0)))</f>
        <v>Q4</v>
      </c>
      <c r="B367" s="1">
        <f t="shared" si="57"/>
        <v>46019</v>
      </c>
      <c r="C367" s="32" t="str">
        <f t="shared" si="53"/>
        <v>zondag</v>
      </c>
      <c r="D367" t="str">
        <f t="shared" si="54"/>
        <v>28</v>
      </c>
      <c r="E367" t="str">
        <f t="shared" si="55"/>
        <v>december</v>
      </c>
      <c r="G367" t="str">
        <f t="shared" si="56"/>
        <v>zondag 28 december</v>
      </c>
      <c r="I367" s="8"/>
      <c r="K367" s="16">
        <f>I367*Voorblad!$G$10</f>
        <v>0</v>
      </c>
      <c r="L367" s="8"/>
      <c r="M367" s="37"/>
      <c r="O367" s="37"/>
      <c r="Q367" s="37"/>
      <c r="S367" s="37">
        <f t="shared" si="58"/>
        <v>0</v>
      </c>
      <c r="T367">
        <f t="shared" si="59"/>
        <v>0</v>
      </c>
    </row>
    <row r="368" spans="1:20" ht="13.25" hidden="1" customHeight="1" x14ac:dyDescent="0.2">
      <c r="A368" t="str">
        <f>(IF(B368="","","Q"&amp;ROUNDUP(MONTH(B368)/3,0)))</f>
        <v>Q4</v>
      </c>
      <c r="B368" s="1">
        <f t="shared" si="57"/>
        <v>46020</v>
      </c>
      <c r="C368" s="32" t="str">
        <f t="shared" si="53"/>
        <v>maandag</v>
      </c>
      <c r="D368" t="str">
        <f t="shared" si="54"/>
        <v>29</v>
      </c>
      <c r="E368" t="str">
        <f t="shared" si="55"/>
        <v>december</v>
      </c>
      <c r="G368" t="str">
        <f t="shared" si="56"/>
        <v>maandag 29 december</v>
      </c>
      <c r="I368" s="8"/>
      <c r="K368" s="16">
        <f>I368*Voorblad!$G$10</f>
        <v>0</v>
      </c>
      <c r="L368" s="8"/>
      <c r="M368" s="37"/>
      <c r="O368" s="37"/>
      <c r="Q368" s="37"/>
      <c r="S368" s="37">
        <f t="shared" si="58"/>
        <v>0</v>
      </c>
      <c r="T368">
        <f t="shared" si="59"/>
        <v>0</v>
      </c>
    </row>
    <row r="369" spans="1:20" hidden="1" x14ac:dyDescent="0.2">
      <c r="A369" t="str">
        <f>(IF(B369="","","Q"&amp;ROUNDUP(MONTH(B369)/3,0)))</f>
        <v>Q4</v>
      </c>
      <c r="B369" s="1">
        <f t="shared" si="57"/>
        <v>46021</v>
      </c>
      <c r="C369" s="32" t="str">
        <f t="shared" si="53"/>
        <v>dinsdag</v>
      </c>
      <c r="D369" t="str">
        <f t="shared" si="54"/>
        <v>30</v>
      </c>
      <c r="E369" t="str">
        <f t="shared" si="55"/>
        <v>december</v>
      </c>
      <c r="G369" t="str">
        <f t="shared" si="56"/>
        <v>dinsdag 30 december</v>
      </c>
      <c r="I369" s="8"/>
      <c r="K369" s="16">
        <f>I369*Voorblad!$G$10</f>
        <v>0</v>
      </c>
      <c r="L369" s="8"/>
      <c r="M369" s="37"/>
      <c r="O369" s="37"/>
      <c r="Q369" s="37"/>
      <c r="R369" s="1"/>
      <c r="S369" s="37">
        <f t="shared" si="58"/>
        <v>0</v>
      </c>
      <c r="T369">
        <f t="shared" si="59"/>
        <v>0</v>
      </c>
    </row>
    <row r="370" spans="1:20" ht="14.5" hidden="1" customHeight="1" x14ac:dyDescent="0.2">
      <c r="A370" t="str">
        <f>(IF(B370="","","Q"&amp;ROUNDUP(MONTH(B370)/3,0)))</f>
        <v>Q4</v>
      </c>
      <c r="B370" s="1">
        <f t="shared" si="57"/>
        <v>46022</v>
      </c>
      <c r="C370" s="32" t="str">
        <f t="shared" si="53"/>
        <v>woensdag</v>
      </c>
      <c r="D370" t="str">
        <f t="shared" si="54"/>
        <v>31</v>
      </c>
      <c r="E370" t="str">
        <f t="shared" si="55"/>
        <v>december</v>
      </c>
      <c r="G370" t="str">
        <f t="shared" si="56"/>
        <v>woensdag 31 december</v>
      </c>
      <c r="I370" s="8"/>
      <c r="K370" s="16">
        <f>I370*Voorblad!$G$10</f>
        <v>0</v>
      </c>
      <c r="L370" s="8"/>
      <c r="M370" s="37"/>
      <c r="O370" s="37"/>
      <c r="Q370" s="37"/>
      <c r="S370" s="37">
        <f t="shared" si="58"/>
        <v>0</v>
      </c>
      <c r="T370">
        <f t="shared" si="59"/>
        <v>0</v>
      </c>
    </row>
    <row r="371" spans="1:20" ht="15" hidden="1" customHeight="1" x14ac:dyDescent="0.2">
      <c r="A371" t="str">
        <f>(IF(B371="","","Q"&amp;ROUNDUP(MONTH(B371)/3,0)))</f>
        <v/>
      </c>
      <c r="B371" s="1" t="str">
        <f>IF(DAY(B370)=30,B370+1,"")</f>
        <v/>
      </c>
      <c r="C371" s="1" t="str">
        <f>IF(DAY(B370)=30,CHOOSE(WEEKDAY(B371),"zondag","maandag","dinsdag","woensdag","donderdag","vrijdag","zaterdag"),"")</f>
        <v/>
      </c>
      <c r="G371" t="str">
        <f>IF(DAY(B370)=30,C371&amp;" "&amp;+TEXT(B371,"dd")&amp;" december","")</f>
        <v/>
      </c>
      <c r="I371" s="8"/>
      <c r="K371" s="16" t="str">
        <f>IF(DAY(B370)=30,I371*Voorblad!$G$10,"")</f>
        <v/>
      </c>
      <c r="L371" s="8"/>
      <c r="M371" s="37"/>
      <c r="O371" s="37"/>
      <c r="Q371" s="37"/>
      <c r="S371" s="37" t="str">
        <f t="shared" si="58"/>
        <v/>
      </c>
      <c r="T371" t="str">
        <f t="shared" si="59"/>
        <v/>
      </c>
    </row>
    <row r="372" spans="1:20" ht="15" customHeight="1" x14ac:dyDescent="0.2">
      <c r="A372" s="39" t="s">
        <v>14</v>
      </c>
      <c r="B372" s="1"/>
      <c r="C372" s="1"/>
      <c r="M372" s="37"/>
      <c r="O372" s="37"/>
      <c r="Q372" s="37"/>
      <c r="S372" s="37"/>
    </row>
    <row r="373" spans="1:20" x14ac:dyDescent="0.2">
      <c r="A373" s="62" t="s">
        <v>14</v>
      </c>
      <c r="B373" s="4"/>
      <c r="C373" s="120"/>
      <c r="D373" s="120"/>
      <c r="E373" s="121"/>
      <c r="F373" s="4"/>
      <c r="G373" s="4" t="s">
        <v>49</v>
      </c>
      <c r="H373" s="4"/>
      <c r="I373" s="58"/>
      <c r="J373" s="59">
        <f>M400</f>
        <v>0</v>
      </c>
      <c r="K373" s="60">
        <f>N399</f>
        <v>0</v>
      </c>
      <c r="L373" s="61"/>
      <c r="M373" s="38"/>
      <c r="N373" s="36"/>
      <c r="O373" s="38"/>
      <c r="P373" s="36"/>
      <c r="Q373" s="38"/>
      <c r="R373" s="36"/>
      <c r="S373" s="38"/>
      <c r="T373" s="36"/>
    </row>
    <row r="374" spans="1:20" x14ac:dyDescent="0.2">
      <c r="A374" s="41" t="s">
        <v>14</v>
      </c>
      <c r="B374" s="37"/>
      <c r="C374" s="123"/>
      <c r="D374" s="123"/>
      <c r="E374" s="124"/>
      <c r="G374" s="37" t="s">
        <v>50</v>
      </c>
      <c r="H374" s="37"/>
      <c r="I374" s="37"/>
      <c r="J374" s="51"/>
      <c r="K374" s="52">
        <f>N400</f>
        <v>0</v>
      </c>
      <c r="L374" s="40"/>
      <c r="M374" s="38"/>
      <c r="N374" s="36"/>
      <c r="O374" s="38"/>
      <c r="P374" s="36"/>
      <c r="Q374" s="38"/>
      <c r="R374" s="36"/>
      <c r="S374" s="38"/>
      <c r="T374" s="36"/>
    </row>
    <row r="375" spans="1:20" x14ac:dyDescent="0.2">
      <c r="A375" s="41" t="s">
        <v>14</v>
      </c>
      <c r="B375" s="37"/>
      <c r="C375" s="125"/>
      <c r="D375" s="125"/>
      <c r="E375" s="125"/>
      <c r="F375" s="42"/>
      <c r="G375" s="42" t="s">
        <v>51</v>
      </c>
      <c r="H375" s="127" t="s">
        <v>52</v>
      </c>
      <c r="I375" s="127"/>
      <c r="J375" s="54"/>
      <c r="K375" s="30"/>
      <c r="L375" s="40"/>
      <c r="M375" s="38"/>
      <c r="N375" s="36"/>
      <c r="O375" s="38"/>
      <c r="P375" s="36"/>
      <c r="Q375" s="38"/>
      <c r="R375" s="36"/>
      <c r="S375" s="38"/>
      <c r="T375" s="36"/>
    </row>
    <row r="376" spans="1:20" ht="15" customHeight="1" x14ac:dyDescent="0.2">
      <c r="A376" s="39" t="s">
        <v>14</v>
      </c>
      <c r="B376" s="1"/>
      <c r="C376" s="1"/>
      <c r="M376" s="37"/>
      <c r="O376" s="37"/>
      <c r="Q376" s="37"/>
      <c r="S376" s="37"/>
    </row>
    <row r="377" spans="1:20" x14ac:dyDescent="0.2">
      <c r="A377" s="67" t="s">
        <v>14</v>
      </c>
      <c r="B377" s="64"/>
      <c r="C377" s="126"/>
      <c r="D377" s="126"/>
      <c r="E377" s="64"/>
      <c r="F377" s="64"/>
      <c r="G377" s="71" t="s">
        <v>53</v>
      </c>
      <c r="H377" s="72"/>
      <c r="I377" s="72"/>
      <c r="J377" s="72"/>
      <c r="K377" s="74">
        <f>K373+K374-K375</f>
        <v>0</v>
      </c>
      <c r="L377" s="65"/>
      <c r="M377" s="38"/>
      <c r="N377" s="36"/>
      <c r="O377" s="38"/>
      <c r="P377" s="36"/>
      <c r="Q377" s="38"/>
      <c r="R377" s="36"/>
      <c r="S377" s="38"/>
      <c r="T377" s="36"/>
    </row>
    <row r="378" spans="1:20" ht="15" customHeight="1" x14ac:dyDescent="0.2">
      <c r="A378" s="39" t="s">
        <v>15</v>
      </c>
      <c r="B378" s="1"/>
      <c r="C378" s="1"/>
      <c r="M378" s="37"/>
      <c r="O378" s="37"/>
      <c r="Q378" s="37"/>
      <c r="S378" s="37"/>
    </row>
    <row r="379" spans="1:20" x14ac:dyDescent="0.2">
      <c r="A379" s="62" t="s">
        <v>15</v>
      </c>
      <c r="B379" s="4"/>
      <c r="C379" s="120"/>
      <c r="D379" s="120"/>
      <c r="E379" s="121"/>
      <c r="F379" s="4"/>
      <c r="G379" s="4" t="s">
        <v>54</v>
      </c>
      <c r="H379" s="4"/>
      <c r="I379" s="63"/>
      <c r="J379" s="75">
        <f>O400</f>
        <v>0</v>
      </c>
      <c r="K379" s="60">
        <f>P400</f>
        <v>0</v>
      </c>
      <c r="L379" s="61"/>
      <c r="M379" s="38"/>
      <c r="N379" s="36"/>
      <c r="O379" s="38"/>
      <c r="P379" s="36"/>
      <c r="Q379" s="38"/>
      <c r="R379" s="36"/>
      <c r="S379" s="38"/>
      <c r="T379" s="36"/>
    </row>
    <row r="380" spans="1:20" x14ac:dyDescent="0.2">
      <c r="A380" s="41" t="s">
        <v>15</v>
      </c>
      <c r="B380" s="37"/>
      <c r="C380" s="122"/>
      <c r="D380" s="122"/>
      <c r="E380" s="128"/>
      <c r="F380" s="37"/>
      <c r="G380" s="37" t="s">
        <v>55</v>
      </c>
      <c r="H380" s="37"/>
      <c r="I380" s="53"/>
      <c r="J380" s="54"/>
      <c r="K380" s="52">
        <f>Voorblad!M45</f>
        <v>0</v>
      </c>
      <c r="L380" s="40"/>
      <c r="M380" s="38"/>
      <c r="N380" s="36"/>
      <c r="O380" s="38"/>
      <c r="P380" s="36"/>
      <c r="Q380" s="38"/>
      <c r="R380" s="36"/>
      <c r="S380" s="38"/>
      <c r="T380" s="36"/>
    </row>
    <row r="381" spans="1:20" ht="14.5" customHeight="1" x14ac:dyDescent="0.2">
      <c r="A381" s="41" t="s">
        <v>15</v>
      </c>
      <c r="B381" s="37"/>
      <c r="C381" s="42"/>
      <c r="D381" s="37"/>
      <c r="E381" s="37"/>
      <c r="F381" s="37"/>
      <c r="G381" s="42" t="s">
        <v>56</v>
      </c>
      <c r="H381" s="127" t="s">
        <v>52</v>
      </c>
      <c r="I381" s="127"/>
      <c r="J381" s="54"/>
      <c r="K381" s="30"/>
      <c r="L381" s="40"/>
      <c r="M381" s="38"/>
      <c r="N381" s="36"/>
      <c r="O381" s="38"/>
      <c r="P381" s="36"/>
      <c r="Q381" s="38"/>
      <c r="R381" s="36"/>
      <c r="S381" s="38"/>
      <c r="T381" s="36"/>
    </row>
    <row r="382" spans="1:20" ht="15" customHeight="1" x14ac:dyDescent="0.2">
      <c r="A382" s="39" t="s">
        <v>15</v>
      </c>
      <c r="B382" s="1"/>
      <c r="C382" s="1"/>
      <c r="M382" s="37"/>
      <c r="O382" s="37"/>
      <c r="Q382" s="37"/>
      <c r="S382" s="37"/>
    </row>
    <row r="383" spans="1:20" x14ac:dyDescent="0.2">
      <c r="A383" s="67" t="s">
        <v>15</v>
      </c>
      <c r="B383" s="64"/>
      <c r="C383" s="64"/>
      <c r="D383" s="64"/>
      <c r="E383" s="64"/>
      <c r="F383" s="64"/>
      <c r="G383" s="71" t="s">
        <v>57</v>
      </c>
      <c r="H383" s="72"/>
      <c r="I383" s="73"/>
      <c r="J383" s="73"/>
      <c r="K383" s="74">
        <f>K379+K380-K381</f>
        <v>0</v>
      </c>
      <c r="L383" s="65"/>
      <c r="M383" s="38"/>
      <c r="N383" s="36"/>
      <c r="O383" s="38"/>
      <c r="P383" s="36"/>
      <c r="Q383" s="38"/>
      <c r="R383" s="36"/>
      <c r="S383" s="38"/>
      <c r="T383" s="36"/>
    </row>
    <row r="384" spans="1:20" ht="15" customHeight="1" x14ac:dyDescent="0.2">
      <c r="A384" s="39" t="s">
        <v>16</v>
      </c>
      <c r="B384" s="1"/>
      <c r="C384" s="1"/>
      <c r="M384" s="37"/>
      <c r="O384" s="37"/>
      <c r="Q384" s="37"/>
      <c r="S384" s="37"/>
    </row>
    <row r="385" spans="1:29" x14ac:dyDescent="0.2">
      <c r="A385" s="62" t="s">
        <v>16</v>
      </c>
      <c r="B385" s="4"/>
      <c r="C385" s="4"/>
      <c r="D385" s="4"/>
      <c r="E385" s="4"/>
      <c r="F385" s="4"/>
      <c r="G385" s="120" t="s">
        <v>58</v>
      </c>
      <c r="H385" s="120"/>
      <c r="I385" s="121"/>
      <c r="J385" s="59">
        <f>Q400</f>
        <v>0</v>
      </c>
      <c r="K385" s="60">
        <f>R400</f>
        <v>0</v>
      </c>
      <c r="L385" s="61"/>
      <c r="M385" s="38"/>
      <c r="N385" s="36"/>
      <c r="O385" s="38"/>
      <c r="P385" s="36"/>
      <c r="Q385" s="38"/>
      <c r="R385" s="36"/>
      <c r="S385" s="38"/>
      <c r="T385" s="36"/>
      <c r="AC385" s="66"/>
    </row>
    <row r="386" spans="1:29" x14ac:dyDescent="0.2">
      <c r="A386" s="41" t="s">
        <v>16</v>
      </c>
      <c r="B386" s="37"/>
      <c r="F386" s="37"/>
      <c r="G386" s="122" t="s">
        <v>59</v>
      </c>
      <c r="H386" s="122"/>
      <c r="I386" s="122"/>
      <c r="J386" s="51"/>
      <c r="K386" s="52">
        <f>Voorblad!N45</f>
        <v>0</v>
      </c>
      <c r="L386" s="40"/>
      <c r="M386" s="38"/>
      <c r="N386" s="36"/>
      <c r="O386" s="38"/>
      <c r="P386" s="36"/>
      <c r="Q386" s="38"/>
      <c r="R386" s="36"/>
      <c r="S386" s="38"/>
      <c r="T386" s="36"/>
    </row>
    <row r="387" spans="1:29" x14ac:dyDescent="0.2">
      <c r="A387" s="41" t="s">
        <v>16</v>
      </c>
      <c r="B387" s="37"/>
      <c r="D387" s="37"/>
      <c r="E387" s="37"/>
      <c r="F387" s="37"/>
      <c r="G387" s="42" t="s">
        <v>60</v>
      </c>
      <c r="H387" s="37" t="s">
        <v>52</v>
      </c>
      <c r="I387" s="37"/>
      <c r="J387" s="37"/>
      <c r="K387" s="30"/>
      <c r="L387" s="40"/>
      <c r="M387" s="38"/>
      <c r="N387" s="36"/>
      <c r="O387" s="38"/>
      <c r="P387" s="36"/>
      <c r="Q387" s="38"/>
      <c r="R387" s="36"/>
      <c r="S387" s="38"/>
      <c r="T387" s="36"/>
    </row>
    <row r="388" spans="1:29" ht="15" customHeight="1" x14ac:dyDescent="0.2">
      <c r="A388" s="39" t="s">
        <v>16</v>
      </c>
      <c r="B388" s="1"/>
      <c r="C388" s="1"/>
      <c r="M388" s="37"/>
      <c r="O388" s="37"/>
      <c r="Q388" s="37"/>
      <c r="S388" s="37"/>
    </row>
    <row r="389" spans="1:29" x14ac:dyDescent="0.2">
      <c r="A389" s="67" t="s">
        <v>16</v>
      </c>
      <c r="B389" s="64"/>
      <c r="C389" s="64"/>
      <c r="D389" s="64"/>
      <c r="E389" s="64"/>
      <c r="F389" s="64"/>
      <c r="G389" s="71" t="s">
        <v>61</v>
      </c>
      <c r="H389" s="72"/>
      <c r="I389" s="73"/>
      <c r="J389" s="73"/>
      <c r="K389" s="74">
        <f>K385+K386-K387</f>
        <v>0</v>
      </c>
      <c r="L389" s="65"/>
      <c r="M389" s="38"/>
      <c r="N389" s="36"/>
      <c r="O389" s="38"/>
      <c r="P389" s="36"/>
      <c r="Q389" s="38"/>
      <c r="R389" s="36"/>
      <c r="S389" s="38"/>
      <c r="T389" s="36"/>
    </row>
    <row r="390" spans="1:29" ht="15" hidden="1" customHeight="1" x14ac:dyDescent="0.2">
      <c r="A390" s="39" t="s">
        <v>17</v>
      </c>
      <c r="B390" s="1"/>
      <c r="C390" s="1"/>
      <c r="M390" s="37"/>
      <c r="O390" s="37"/>
      <c r="Q390" s="37"/>
      <c r="S390" s="37"/>
    </row>
    <row r="391" spans="1:29" hidden="1" x14ac:dyDescent="0.2">
      <c r="A391" s="62" t="s">
        <v>17</v>
      </c>
      <c r="B391" s="4"/>
      <c r="C391" s="4"/>
      <c r="D391" s="4"/>
      <c r="E391" s="4"/>
      <c r="F391" s="4"/>
      <c r="G391" s="120" t="s">
        <v>62</v>
      </c>
      <c r="H391" s="120"/>
      <c r="I391" s="121"/>
      <c r="J391" s="59">
        <f>S400</f>
        <v>0</v>
      </c>
      <c r="K391" s="60">
        <f>T400</f>
        <v>0</v>
      </c>
      <c r="L391" s="61"/>
      <c r="M391" s="38"/>
      <c r="N391" s="36"/>
      <c r="O391" s="38"/>
      <c r="P391" s="36"/>
      <c r="Q391" s="38"/>
      <c r="R391" s="36"/>
      <c r="S391" s="38"/>
      <c r="T391" s="36"/>
    </row>
    <row r="392" spans="1:29" hidden="1" x14ac:dyDescent="0.2">
      <c r="A392" s="41" t="s">
        <v>17</v>
      </c>
      <c r="B392" s="37"/>
      <c r="F392" s="37"/>
      <c r="G392" s="122" t="s">
        <v>63</v>
      </c>
      <c r="H392" s="122"/>
      <c r="I392" s="122"/>
      <c r="J392" s="51"/>
      <c r="K392" s="52">
        <f>Voorblad!O45</f>
        <v>0</v>
      </c>
      <c r="L392" s="40"/>
      <c r="M392" s="38"/>
      <c r="N392" s="36"/>
      <c r="O392" s="38"/>
      <c r="P392" s="36"/>
      <c r="Q392" s="38"/>
      <c r="R392" s="36"/>
      <c r="S392" s="38"/>
      <c r="T392" s="36"/>
    </row>
    <row r="393" spans="1:29" hidden="1" x14ac:dyDescent="0.2">
      <c r="A393" s="41" t="s">
        <v>17</v>
      </c>
      <c r="B393" s="37"/>
      <c r="D393" s="37"/>
      <c r="E393" s="37"/>
      <c r="F393" s="37"/>
      <c r="G393" s="42" t="s">
        <v>64</v>
      </c>
      <c r="H393" s="37" t="s">
        <v>52</v>
      </c>
      <c r="I393" s="37"/>
      <c r="J393" s="37"/>
      <c r="K393" s="30"/>
      <c r="L393" s="40"/>
      <c r="M393" s="38"/>
      <c r="N393" s="36"/>
      <c r="O393" s="38"/>
      <c r="P393" s="36"/>
      <c r="Q393" s="38"/>
      <c r="R393" s="36"/>
      <c r="S393" s="38"/>
      <c r="T393" s="36"/>
    </row>
    <row r="394" spans="1:29" ht="15" hidden="1" customHeight="1" x14ac:dyDescent="0.2">
      <c r="A394" s="39" t="s">
        <v>17</v>
      </c>
      <c r="B394" s="1"/>
      <c r="C394" s="1"/>
      <c r="M394" s="37"/>
      <c r="O394" s="37"/>
      <c r="Q394" s="37"/>
      <c r="S394" s="37"/>
    </row>
    <row r="395" spans="1:29" hidden="1" x14ac:dyDescent="0.2">
      <c r="A395" s="67" t="s">
        <v>17</v>
      </c>
      <c r="B395" s="64"/>
      <c r="C395" s="64"/>
      <c r="D395" s="64"/>
      <c r="E395" s="64"/>
      <c r="F395" s="64"/>
      <c r="G395" s="71" t="s">
        <v>65</v>
      </c>
      <c r="H395" s="72"/>
      <c r="I395" s="73"/>
      <c r="J395" s="73"/>
      <c r="K395" s="74">
        <f>K391+K392-K393</f>
        <v>0</v>
      </c>
      <c r="L395" s="65"/>
      <c r="M395" s="38"/>
      <c r="N395" s="36"/>
      <c r="O395" s="38"/>
      <c r="P395" s="36"/>
      <c r="Q395" s="38"/>
      <c r="R395" s="36"/>
      <c r="S395" s="38"/>
      <c r="T395" s="36"/>
    </row>
    <row r="396" spans="1:29" ht="19.25" hidden="1" customHeight="1" x14ac:dyDescent="0.2">
      <c r="A396" t="str">
        <f>(IF(B396="","","Q"&amp;ROUNDUP(MONTH(B396)/3,0)))</f>
        <v/>
      </c>
    </row>
    <row r="397" spans="1:29" ht="15.5" hidden="1" customHeight="1" x14ac:dyDescent="0.2">
      <c r="K397"/>
    </row>
    <row r="398" spans="1:29" hidden="1" x14ac:dyDescent="0.2">
      <c r="K398"/>
    </row>
    <row r="399" spans="1:29" x14ac:dyDescent="0.2">
      <c r="K399"/>
    </row>
    <row r="400" spans="1:29" x14ac:dyDescent="0.2">
      <c r="A400" s="34"/>
      <c r="B400" s="35"/>
      <c r="C400" s="35"/>
      <c r="D400" s="35"/>
      <c r="E400" s="35"/>
      <c r="F400" s="35"/>
      <c r="G400" s="68" t="s">
        <v>66</v>
      </c>
      <c r="H400" s="69"/>
      <c r="I400" s="69">
        <f>SUM(I5:I371)</f>
        <v>0</v>
      </c>
      <c r="J400" s="85"/>
      <c r="K400" s="70">
        <f>SUM(K5:K371)</f>
        <v>0</v>
      </c>
      <c r="L400" s="36"/>
      <c r="M400" s="38">
        <f t="shared" ref="M400:T400" si="60">SUM(M5:M371)</f>
        <v>0</v>
      </c>
      <c r="N400" s="36">
        <f t="shared" si="60"/>
        <v>0</v>
      </c>
      <c r="O400" s="38">
        <f t="shared" si="60"/>
        <v>0</v>
      </c>
      <c r="P400" s="36">
        <f t="shared" si="60"/>
        <v>0</v>
      </c>
      <c r="Q400" s="38">
        <f t="shared" si="60"/>
        <v>0</v>
      </c>
      <c r="R400" s="36">
        <f t="shared" si="60"/>
        <v>0</v>
      </c>
      <c r="S400" s="38">
        <f t="shared" si="60"/>
        <v>0</v>
      </c>
      <c r="T400" s="36">
        <f t="shared" si="60"/>
        <v>0</v>
      </c>
    </row>
    <row r="401" spans="1:11" x14ac:dyDescent="0.2">
      <c r="A401" s="12"/>
      <c r="K401"/>
    </row>
    <row r="402" spans="1:11" x14ac:dyDescent="0.2">
      <c r="A402" s="12"/>
      <c r="K402"/>
    </row>
    <row r="423" spans="10:11" x14ac:dyDescent="0.2">
      <c r="J423"/>
      <c r="K423"/>
    </row>
    <row r="424" spans="10:11" x14ac:dyDescent="0.2">
      <c r="J424"/>
      <c r="K424"/>
    </row>
    <row r="425" spans="10:11" x14ac:dyDescent="0.2">
      <c r="J425"/>
      <c r="K425"/>
    </row>
  </sheetData>
  <autoFilter ref="A5:C396" xr:uid="{D7459A4E-1F53-44F2-B43F-B251C97E251E}">
    <filterColumn colId="0">
      <filters>
        <filter val="Q1"/>
        <filter val="Q2"/>
        <filter val="Q3"/>
      </filters>
    </filterColumn>
    <filterColumn colId="2">
      <filters blank="1">
        <filter val="dinsdag"/>
        <filter val="donderdag"/>
        <filter val="maandag"/>
        <filter val="vrijdag"/>
        <filter val="woensdag"/>
      </filters>
    </filterColumn>
  </autoFilter>
  <mergeCells count="12">
    <mergeCell ref="C373:E373"/>
    <mergeCell ref="G392:I392"/>
    <mergeCell ref="C374:E374"/>
    <mergeCell ref="C375:E375"/>
    <mergeCell ref="C377:D377"/>
    <mergeCell ref="H375:I375"/>
    <mergeCell ref="G391:I391"/>
    <mergeCell ref="G385:I385"/>
    <mergeCell ref="C379:E379"/>
    <mergeCell ref="C380:E380"/>
    <mergeCell ref="G386:I386"/>
    <mergeCell ref="H381:I381"/>
  </mergeCells>
  <phoneticPr fontId="1" type="noConversion"/>
  <dataValidations count="1">
    <dataValidation allowBlank="1" showInputMessage="1" showErrorMessage="1" promptTitle="kwartaal" prompt="kies hier welk kwartaal van toepassing is" sqref="A5" xr:uid="{A6CE7609-19E1-4CC0-B519-1DF3054CBA6B}"/>
  </dataValidations>
  <pageMargins left="0.7" right="0.7" top="0.75" bottom="0.75" header="0.3" footer="0.3"/>
  <pageSetup paperSize="9" orientation="portrait" r:id="rId1"/>
  <headerFooter>
    <oddHeader>&amp;L&amp;"Calibri"&amp;10&amp;K999999 Intern&amp;1#_x000D_&amp;R&amp;"NS Sans,Vet"&amp;16 &amp;KD0D9DBVERTROUWELIJK</oddHeader>
    <oddFooter>&amp;L_x000D_&amp;1#&amp;"Calibri"&amp;10&amp;K999999 Intern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trainingsgroep" prompt="kies hier je trainingsgroep" xr:uid="{E7DDD05D-EAB8-4B35-A91A-C8430D433E89}">
          <x14:formula1>
            <xm:f>keuzevelden!$C$6:$C$21</xm:f>
          </x14:formula1>
          <xm:sqref>C4</xm:sqref>
        </x14:dataValidation>
        <x14:dataValidation type="list" allowBlank="1" showInputMessage="1" showErrorMessage="1" promptTitle="trainingsgroep" prompt="kies hier je trainingsgroep (via het pijltje aan de rechterkant vd cel)" xr:uid="{CAC2A79E-6030-41DA-8D37-8E2A546DBA03}">
          <x14:formula1>
            <xm:f>keuzevelden!$C$6:$C$21</xm:f>
          </x14:formula1>
          <xm:sqref>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selection activeCell="B14" sqref="B14"/>
    </sheetView>
  </sheetViews>
  <sheetFormatPr baseColWidth="10" defaultColWidth="8.6640625" defaultRowHeight="15" x14ac:dyDescent="0.2"/>
  <cols>
    <col min="1" max="1" width="15.5" customWidth="1"/>
    <col min="2" max="2" width="47.1640625" customWidth="1"/>
  </cols>
  <sheetData>
    <row r="1" spans="1:5" x14ac:dyDescent="0.2">
      <c r="A1" t="s">
        <v>67</v>
      </c>
      <c r="B1" s="94" t="s">
        <v>68</v>
      </c>
    </row>
    <row r="3" spans="1:5" x14ac:dyDescent="0.2">
      <c r="A3" t="s">
        <v>69</v>
      </c>
    </row>
    <row r="4" spans="1:5" x14ac:dyDescent="0.2">
      <c r="A4" s="90" t="s">
        <v>70</v>
      </c>
      <c r="B4" s="90"/>
      <c r="C4" s="91" t="s">
        <v>71</v>
      </c>
      <c r="D4" s="91"/>
      <c r="E4" s="91"/>
    </row>
    <row r="5" spans="1:5" x14ac:dyDescent="0.2">
      <c r="A5" s="90">
        <v>0</v>
      </c>
      <c r="B5" s="90" t="s">
        <v>7</v>
      </c>
      <c r="C5" s="91" t="s">
        <v>7</v>
      </c>
      <c r="D5" s="91"/>
      <c r="E5" s="91"/>
    </row>
    <row r="6" spans="1:5" x14ac:dyDescent="0.2">
      <c r="A6" s="90">
        <v>5</v>
      </c>
      <c r="B6" s="90" t="s">
        <v>72</v>
      </c>
      <c r="C6" s="91" t="s">
        <v>73</v>
      </c>
      <c r="D6" s="91"/>
      <c r="E6" s="91"/>
    </row>
    <row r="7" spans="1:5" x14ac:dyDescent="0.2">
      <c r="A7" s="90">
        <v>8</v>
      </c>
      <c r="B7" s="90" t="s">
        <v>74</v>
      </c>
      <c r="C7" s="91" t="s">
        <v>75</v>
      </c>
      <c r="D7" s="91"/>
      <c r="E7" s="91"/>
    </row>
    <row r="8" spans="1:5" x14ac:dyDescent="0.2">
      <c r="A8" s="90">
        <v>10</v>
      </c>
      <c r="B8" s="90" t="s">
        <v>76</v>
      </c>
      <c r="C8" s="91" t="s">
        <v>77</v>
      </c>
      <c r="D8" s="91"/>
      <c r="E8" s="91"/>
    </row>
    <row r="9" spans="1:5" x14ac:dyDescent="0.2">
      <c r="A9" s="90">
        <v>15</v>
      </c>
      <c r="B9" s="90" t="s">
        <v>78</v>
      </c>
      <c r="C9" s="91" t="s">
        <v>79</v>
      </c>
      <c r="D9" s="91"/>
      <c r="E9" s="91"/>
    </row>
    <row r="10" spans="1:5" x14ac:dyDescent="0.2">
      <c r="A10" s="90">
        <v>17.5</v>
      </c>
      <c r="B10" s="90" t="s">
        <v>80</v>
      </c>
      <c r="C10" s="91" t="s">
        <v>81</v>
      </c>
      <c r="D10" s="91"/>
      <c r="E10" s="91"/>
    </row>
    <row r="11" spans="1:5" x14ac:dyDescent="0.2">
      <c r="A11" s="90">
        <v>20</v>
      </c>
      <c r="B11" s="90" t="s">
        <v>82</v>
      </c>
      <c r="C11" s="91" t="s">
        <v>83</v>
      </c>
      <c r="D11" s="91"/>
      <c r="E11" s="91"/>
    </row>
    <row r="12" spans="1:5" x14ac:dyDescent="0.2">
      <c r="C12" s="91" t="s">
        <v>84</v>
      </c>
      <c r="D12" s="91"/>
      <c r="E12" s="91"/>
    </row>
    <row r="13" spans="1:5" x14ac:dyDescent="0.2">
      <c r="C13" s="91" t="s">
        <v>85</v>
      </c>
      <c r="D13" s="91"/>
      <c r="E13" s="91"/>
    </row>
    <row r="19" spans="1:2" x14ac:dyDescent="0.2">
      <c r="A19" s="92" t="s">
        <v>86</v>
      </c>
      <c r="B19" s="93">
        <v>2025</v>
      </c>
    </row>
  </sheetData>
  <sheetProtection sheet="1" objects="1" scenarios="1" insertRows="0" deleteColumns="0" deleteRows="0"/>
  <pageMargins left="0.7" right="0.7" top="0.75" bottom="0.75" header="0.3" footer="0.3"/>
  <pageSetup paperSize="9" orientation="portrait" r:id="rId1"/>
  <headerFooter>
    <oddHeader>&amp;L&amp;"Calibri"&amp;10&amp;K999999 Intern&amp;1#_x000D_&amp;R&amp;"NS Sans,Vet"&amp;16 &amp;KD0D9DBVERTROUWELIJK</oddHeader>
    <oddFooter>&amp;L_x000D_&amp;1#&amp;"Calibri"&amp;10&amp;K999999 Intern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Invullen trainingen</vt:lpstr>
      <vt:lpstr>keuzevelden</vt:lpstr>
      <vt:lpstr>'Invullen trainingen'!Afdrukbereik</vt:lpstr>
    </vt:vector>
  </TitlesOfParts>
  <Manager>AvtH</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declaratieformulier Utrecht Atletiek</dc:title>
  <dc:subject/>
  <dc:creator>Penningmeester Utrecht Atletiek</dc:creator>
  <cp:keywords/>
  <dc:description/>
  <cp:lastModifiedBy>Penningmeester Utrecht Atletiek</cp:lastModifiedBy>
  <cp:revision/>
  <dcterms:created xsi:type="dcterms:W3CDTF">2013-11-28T17:24:26Z</dcterms:created>
  <dcterms:modified xsi:type="dcterms:W3CDTF">2025-08-01T13:47:57Z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cb8965-26fb-4a97-9513-50d88672d46c_Enabled">
    <vt:lpwstr>true</vt:lpwstr>
  </property>
  <property fmtid="{D5CDD505-2E9C-101B-9397-08002B2CF9AE}" pid="3" name="MSIP_Label_fecb8965-26fb-4a97-9513-50d88672d46c_SetDate">
    <vt:lpwstr>2024-10-15T14:41:01Z</vt:lpwstr>
  </property>
  <property fmtid="{D5CDD505-2E9C-101B-9397-08002B2CF9AE}" pid="4" name="MSIP_Label_fecb8965-26fb-4a97-9513-50d88672d46c_Method">
    <vt:lpwstr>Standard</vt:lpwstr>
  </property>
  <property fmtid="{D5CDD505-2E9C-101B-9397-08002B2CF9AE}" pid="5" name="MSIP_Label_fecb8965-26fb-4a97-9513-50d88672d46c_Name">
    <vt:lpwstr>fecb8965-26fb-4a97-9513-50d88672d46c</vt:lpwstr>
  </property>
  <property fmtid="{D5CDD505-2E9C-101B-9397-08002B2CF9AE}" pid="6" name="MSIP_Label_fecb8965-26fb-4a97-9513-50d88672d46c_SiteId">
    <vt:lpwstr>64458159-0d9a-4d84-966f-1a13c0ac7a34</vt:lpwstr>
  </property>
  <property fmtid="{D5CDD505-2E9C-101B-9397-08002B2CF9AE}" pid="7" name="MSIP_Label_fecb8965-26fb-4a97-9513-50d88672d46c_ActionId">
    <vt:lpwstr>aa09faeb-7f6b-42f9-b653-8c752a0096c5</vt:lpwstr>
  </property>
  <property fmtid="{D5CDD505-2E9C-101B-9397-08002B2CF9AE}" pid="8" name="MSIP_Label_fecb8965-26fb-4a97-9513-50d88672d46c_ContentBits">
    <vt:lpwstr>3</vt:lpwstr>
  </property>
</Properties>
</file>